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H:\Developer Portal\Resources\Electronic Prescribing\Electronic Prescribing - Conformance Test Specifications v3.0.4\"/>
    </mc:Choice>
  </mc:AlternateContent>
  <xr:revisionPtr revIDLastSave="0" documentId="8_{489E1B65-65F7-440C-BCC0-0FD573F33450}" xr6:coauthVersionLast="47" xr6:coauthVersionMax="47" xr10:uidLastSave="{00000000-0000-0000-0000-000000000000}"/>
  <bookViews>
    <workbookView xWindow="-108" yWindow="-108" windowWidth="23256" windowHeight="12720" xr2:uid="{5C98E2A6-D0AF-42A5-8279-A7112E6471AA}"/>
  </bookViews>
  <sheets>
    <sheet name="Cover" sheetId="18" r:id="rId1"/>
    <sheet name="Intro" sheetId="21" r:id="rId2"/>
    <sheet name="TSR" sheetId="44" r:id="rId3"/>
    <sheet name="Traceability" sheetId="48" r:id="rId4"/>
    <sheet name="DS - Authentication" sheetId="7" r:id="rId5"/>
    <sheet name="DS - Audit" sheetId="6" r:id="rId6"/>
    <sheet name="DS - Crypto" sheetId="41" r:id="rId7"/>
    <sheet name="DS - Main" sheetId="26" r:id="rId8"/>
    <sheet name="DS - ASLR" sheetId="31" r:id="rId9"/>
    <sheet name="DS - Scenarios" sheetId="36" r:id="rId10"/>
    <sheet name="DS - E2E Interfaces" sheetId="16" r:id="rId11"/>
    <sheet name="References" sheetId="20"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8" hidden="1">'DS - ASLR'!$A$4:$DV$4</definedName>
    <definedName name="_xlnm._FilterDatabase" localSheetId="5" hidden="1">'DS - Audit'!$A$3:$CP$3</definedName>
    <definedName name="_xlnm._FilterDatabase" localSheetId="4" hidden="1">'DS - Authentication'!$A$4:$QY$32</definedName>
    <definedName name="_xlnm._FilterDatabase" localSheetId="6" hidden="1">'DS - Crypto'!$A$4:$QY$4</definedName>
    <definedName name="_xlnm._FilterDatabase" localSheetId="7" hidden="1">'DS - Main'!$A$4:$DY$4</definedName>
    <definedName name="_xlnm._FilterDatabase" localSheetId="3" hidden="1">Traceability!$B$4:$AD$233</definedName>
    <definedName name="CCA" localSheetId="8">[1]Sheet1!$B$100:$B$103</definedName>
    <definedName name="CCA" localSheetId="5">[1]Sheet1!$B$100:$B$103</definedName>
    <definedName name="CCA" localSheetId="4">[1]Sheet1!$B$100:$B$103</definedName>
    <definedName name="CCA" localSheetId="6">[1]Sheet1!$B$100:$B$103</definedName>
    <definedName name="CCA" localSheetId="10">[2]Sheet1!$B$100:$B$103</definedName>
    <definedName name="CCA" localSheetId="7">[1]Sheet1!$B$100:$B$103</definedName>
    <definedName name="CCA" localSheetId="9">[1]Sheet1!$B$100:$B$103</definedName>
    <definedName name="CCA" localSheetId="3">[2]Sheet1!$B$100:$B$103</definedName>
    <definedName name="CCA">[2]Sheet1!$B$100:$B$103</definedName>
    <definedName name="Intro" localSheetId="0">#REF!</definedName>
    <definedName name="Intro" localSheetId="8">#REF!</definedName>
    <definedName name="Intro" localSheetId="5">#REF!</definedName>
    <definedName name="Intro" localSheetId="4">#REF!</definedName>
    <definedName name="Intro" localSheetId="6">#REF!</definedName>
    <definedName name="Intro" localSheetId="10">#REF!</definedName>
    <definedName name="Intro" localSheetId="7">#REF!</definedName>
    <definedName name="Intro" localSheetId="9">#REF!</definedName>
    <definedName name="Intro" localSheetId="1">#REF!</definedName>
    <definedName name="Intro" localSheetId="11">#REF!</definedName>
    <definedName name="Intro" localSheetId="3">#REF!</definedName>
    <definedName name="Intro">#REF!</definedName>
    <definedName name="OFFICIAL">'[3]Data values'!$D$2:$D$4</definedName>
    <definedName name="Refffff" localSheetId="8">#REF!</definedName>
    <definedName name="Refffff" localSheetId="9">#REF!</definedName>
    <definedName name="Refffff" localSheetId="3">#REF!</definedName>
    <definedName name="Refffff">#REF!</definedName>
    <definedName name="TestResults" localSheetId="0">#REF!</definedName>
    <definedName name="TestResults" localSheetId="8">[1]Sheet1!$B$100:$B$103</definedName>
    <definedName name="TestResults" localSheetId="5">[1]Sheet1!$B$100:$B$103</definedName>
    <definedName name="TestResults" localSheetId="4">[1]Sheet1!$B$100:$B$103</definedName>
    <definedName name="TestResults" localSheetId="6">[1]Sheet1!$B$100:$B$103</definedName>
    <definedName name="TestResults" localSheetId="10">#REF!</definedName>
    <definedName name="TestResults" localSheetId="7">[1]Sheet1!$B$100:$B$103</definedName>
    <definedName name="TestResults" localSheetId="9">#REF!</definedName>
    <definedName name="TestResults" localSheetId="1">#REF!</definedName>
    <definedName name="TestResults" localSheetId="11">#REF!</definedName>
    <definedName name="TestResults" localSheetId="3">#REF!</definedName>
    <definedName name="TestResults" localSheetId="2">[4]Introduction!$A$188:$A$191</definedName>
    <definedName name="TestResults">#REF!</definedName>
    <definedName name="testrs" localSheetId="8">#REF!</definedName>
    <definedName name="testrs" localSheetId="9">#REF!</definedName>
    <definedName name="testrs" localSheetId="3">#REF!</definedName>
    <definedName name="testrs">#REF!</definedName>
    <definedName name="TestStatuses" localSheetId="8">[5]Introduction!$B$23:$B$27</definedName>
    <definedName name="TestStatuses" localSheetId="5">[5]Introduction!$B$23:$B$27</definedName>
    <definedName name="TestStatuses" localSheetId="4">[5]Introduction!$B$23:$B$27</definedName>
    <definedName name="TestStatuses" localSheetId="6">[5]Introduction!$B$23:$B$27</definedName>
    <definedName name="TestStatuses" localSheetId="10">[6]Introduction!$B$23:$B$27</definedName>
    <definedName name="TestStatuses" localSheetId="7">[5]Introduction!$B$23:$B$27</definedName>
    <definedName name="TestStatuses" localSheetId="9">[5]Introduction!$B$23:$B$27</definedName>
    <definedName name="TestStatuses" localSheetId="3">[6]Introduction!$B$23:$B$27</definedName>
    <definedName name="TestStatuses">[6]Introduction!$B$23:$B$27</definedName>
    <definedName name="Z_20B9E7CB_B377_4CA3_9140_04DC7572D088_.wvu.Cols" localSheetId="8" hidden="1">'DS - ASLR'!#REF!</definedName>
    <definedName name="Z_20B9E7CB_B377_4CA3_9140_04DC7572D088_.wvu.Cols" localSheetId="5" hidden="1">'DS - Audit'!#REF!</definedName>
    <definedName name="Z_20B9E7CB_B377_4CA3_9140_04DC7572D088_.wvu.Cols" localSheetId="4" hidden="1">'DS - Authentication'!#REF!</definedName>
    <definedName name="Z_20B9E7CB_B377_4CA3_9140_04DC7572D088_.wvu.Cols" localSheetId="6" hidden="1">'DS - Crypto'!#REF!</definedName>
    <definedName name="Z_20B9E7CB_B377_4CA3_9140_04DC7572D088_.wvu.Cols" localSheetId="7" hidden="1">'DS - Main'!#REF!</definedName>
    <definedName name="Z_F8A0DB4D_C2E2_432B_8BE5_72A25D8D6FC5_.wvu.Cols" localSheetId="8" hidden="1">'DS - ASLR'!#REF!,'DS - ASLR'!#REF!,'DS - ASLR'!$D:$D,'DS - ASLR'!#REF!</definedName>
    <definedName name="Z_F8A0DB4D_C2E2_432B_8BE5_72A25D8D6FC5_.wvu.Cols" localSheetId="5" hidden="1">'DS - Audit'!#REF!,'DS - Audit'!#REF!,'DS - Audit'!$D:$D,'DS - Audit'!#REF!</definedName>
    <definedName name="Z_F8A0DB4D_C2E2_432B_8BE5_72A25D8D6FC5_.wvu.Cols" localSheetId="4" hidden="1">'DS - Authentication'!#REF!,'DS - Authentication'!#REF!,'DS - Authentication'!$D:$D,'DS - Authentication'!#REF!</definedName>
    <definedName name="Z_F8A0DB4D_C2E2_432B_8BE5_72A25D8D6FC5_.wvu.Cols" localSheetId="6" hidden="1">'DS - Crypto'!#REF!,'DS - Crypto'!#REF!,'DS - Crypto'!$D:$D,'DS - Crypto'!#REF!</definedName>
    <definedName name="Z_F8A0DB4D_C2E2_432B_8BE5_72A25D8D6FC5_.wvu.Cols" localSheetId="7" hidden="1">'DS - Main'!#REF!,'DS - Main'!#REF!,'DS - Main'!$D:$D,'DS - Main'!#REF!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26" l="1"/>
  <c r="P44" i="26"/>
  <c r="O43" i="26"/>
  <c r="P43" i="26"/>
  <c r="P42" i="26"/>
  <c r="P41" i="26"/>
  <c r="O42" i="26"/>
  <c r="O41" i="26"/>
  <c r="N43" i="26"/>
  <c r="N44" i="26"/>
  <c r="P125" i="26"/>
  <c r="O125" i="26"/>
  <c r="N125" i="26"/>
  <c r="O18" i="31"/>
  <c r="N18" i="31"/>
  <c r="N42" i="26"/>
  <c r="O9" i="41"/>
  <c r="N9" i="41"/>
  <c r="M9" i="41"/>
  <c r="O14" i="41"/>
  <c r="N14" i="41"/>
  <c r="M14" i="41"/>
  <c r="O13" i="41"/>
  <c r="N13" i="41"/>
  <c r="M13" i="41"/>
  <c r="P161" i="26"/>
  <c r="N25" i="26"/>
  <c r="O25" i="26"/>
  <c r="P25" i="26"/>
  <c r="N26" i="26"/>
  <c r="O26" i="26"/>
  <c r="P26" i="26"/>
  <c r="N41" i="26"/>
  <c r="P91" i="26"/>
  <c r="O91" i="26"/>
  <c r="N91" i="26"/>
  <c r="P162" i="26"/>
  <c r="O162" i="26"/>
  <c r="N162" i="26"/>
  <c r="N62" i="26"/>
  <c r="O62" i="26"/>
  <c r="P62" i="26"/>
  <c r="P135" i="26"/>
  <c r="O135" i="26"/>
  <c r="N135" i="26"/>
  <c r="P136" i="26"/>
  <c r="O136" i="26"/>
  <c r="N136" i="26"/>
  <c r="P137" i="26"/>
  <c r="O137" i="26"/>
  <c r="N137" i="26"/>
  <c r="P131" i="26"/>
  <c r="O131" i="26"/>
  <c r="N131" i="26"/>
  <c r="P85" i="26"/>
  <c r="O85" i="26"/>
  <c r="N85" i="26"/>
  <c r="P84" i="26"/>
  <c r="O84" i="26"/>
  <c r="N84" i="26"/>
  <c r="P83" i="26"/>
  <c r="O83" i="26"/>
  <c r="N83" i="26"/>
  <c r="P82" i="26"/>
  <c r="O82" i="26"/>
  <c r="N82" i="26"/>
  <c r="P81" i="26"/>
  <c r="O81" i="26"/>
  <c r="N81" i="26"/>
  <c r="P80" i="26"/>
  <c r="O80" i="26"/>
  <c r="N80" i="26"/>
  <c r="P79" i="26"/>
  <c r="O79" i="26"/>
  <c r="N79" i="26"/>
  <c r="P78" i="26"/>
  <c r="O78" i="26"/>
  <c r="N78" i="26"/>
  <c r="P77" i="26"/>
  <c r="O77" i="26"/>
  <c r="N77" i="26"/>
  <c r="P76" i="26"/>
  <c r="O76" i="26"/>
  <c r="N76" i="26"/>
  <c r="P75" i="26"/>
  <c r="O75" i="26"/>
  <c r="N75" i="26"/>
  <c r="P74" i="26"/>
  <c r="O74" i="26"/>
  <c r="N74" i="26"/>
  <c r="P69" i="26"/>
  <c r="O69" i="26"/>
  <c r="N69" i="26"/>
  <c r="P68" i="26"/>
  <c r="O68" i="26"/>
  <c r="N68" i="26"/>
  <c r="P67" i="26"/>
  <c r="O67" i="26"/>
  <c r="N67" i="26"/>
  <c r="P66" i="26"/>
  <c r="O66" i="26"/>
  <c r="N66" i="26"/>
  <c r="P65" i="26"/>
  <c r="O65" i="26"/>
  <c r="N65" i="26"/>
  <c r="P64" i="26"/>
  <c r="O64" i="26"/>
  <c r="N64" i="26"/>
  <c r="P63" i="26"/>
  <c r="O63" i="26"/>
  <c r="N63" i="26"/>
  <c r="P73" i="26"/>
  <c r="O73" i="26"/>
  <c r="N73" i="26"/>
  <c r="P72" i="26"/>
  <c r="O72" i="26"/>
  <c r="N72" i="26"/>
  <c r="P71" i="26"/>
  <c r="O71" i="26"/>
  <c r="N71" i="26"/>
  <c r="P70" i="26"/>
  <c r="O70" i="26"/>
  <c r="N70" i="26"/>
  <c r="O33" i="31"/>
  <c r="O32" i="31"/>
  <c r="O30" i="31"/>
  <c r="O29" i="31"/>
  <c r="O28" i="31"/>
  <c r="O27" i="31"/>
  <c r="N27" i="31"/>
  <c r="N28" i="31"/>
  <c r="N29" i="31"/>
  <c r="O26" i="31"/>
  <c r="O25" i="31"/>
  <c r="O24" i="31"/>
  <c r="O19" i="31"/>
  <c r="O15" i="31"/>
  <c r="O14" i="31"/>
  <c r="O13" i="31"/>
  <c r="O12" i="31"/>
  <c r="O11" i="31"/>
  <c r="O10" i="31"/>
  <c r="N33" i="31"/>
  <c r="N32" i="31"/>
  <c r="O31" i="31"/>
  <c r="N31" i="31"/>
  <c r="N30" i="31"/>
  <c r="N26" i="31"/>
  <c r="N25" i="31"/>
  <c r="N24" i="31"/>
  <c r="O23" i="31"/>
  <c r="N23" i="31"/>
  <c r="O22" i="31"/>
  <c r="N22" i="31"/>
  <c r="O21" i="31"/>
  <c r="N21" i="31"/>
  <c r="O20" i="31"/>
  <c r="N20" i="31"/>
  <c r="N19" i="31"/>
  <c r="N17" i="31"/>
  <c r="O17" i="31"/>
  <c r="O16" i="31"/>
  <c r="N16" i="31"/>
  <c r="N15" i="31"/>
  <c r="N14" i="31"/>
  <c r="N11" i="31"/>
  <c r="N12" i="31"/>
  <c r="N13" i="31"/>
  <c r="N9" i="31"/>
  <c r="O9" i="31"/>
  <c r="N10" i="31"/>
  <c r="N8" i="31"/>
  <c r="O8" i="31"/>
  <c r="O161" i="26"/>
  <c r="O148" i="26"/>
  <c r="O144" i="26"/>
  <c r="O141" i="26"/>
  <c r="O140" i="26"/>
  <c r="O126" i="26"/>
  <c r="P116" i="26"/>
  <c r="O116" i="26"/>
  <c r="N116" i="26"/>
  <c r="O115" i="26"/>
  <c r="O114" i="26"/>
  <c r="O110" i="26"/>
  <c r="P106" i="26"/>
  <c r="O106" i="26"/>
  <c r="N106" i="26"/>
  <c r="O104" i="26"/>
  <c r="O101" i="26"/>
  <c r="O99" i="26"/>
  <c r="P34" i="26"/>
  <c r="O34" i="26"/>
  <c r="N34" i="26"/>
  <c r="P31" i="26"/>
  <c r="P30" i="26"/>
  <c r="P29" i="26"/>
  <c r="O31" i="26"/>
  <c r="O30" i="26"/>
  <c r="O29" i="26"/>
  <c r="N29" i="26"/>
  <c r="N30" i="26"/>
  <c r="N31" i="26"/>
  <c r="P22" i="26"/>
  <c r="O22" i="26"/>
  <c r="N22" i="26"/>
  <c r="N23" i="26"/>
  <c r="O23" i="26"/>
  <c r="P23" i="26"/>
  <c r="P18" i="26"/>
  <c r="O18" i="26"/>
  <c r="N18" i="26"/>
  <c r="O16" i="26"/>
  <c r="O8" i="26"/>
  <c r="O7" i="41"/>
  <c r="N7" i="41"/>
  <c r="M7" i="41"/>
  <c r="N10" i="6"/>
  <c r="N9" i="6"/>
  <c r="N8" i="6"/>
  <c r="N7" i="6"/>
  <c r="O10" i="7"/>
  <c r="N10" i="7"/>
  <c r="M10" i="7"/>
  <c r="O9" i="7"/>
  <c r="N9" i="7"/>
  <c r="M9" i="7"/>
  <c r="O7" i="7"/>
  <c r="N7" i="7"/>
  <c r="M7" i="7"/>
  <c r="P144" i="26"/>
  <c r="P141" i="26"/>
  <c r="P140" i="26"/>
  <c r="P132" i="26"/>
  <c r="P119" i="26"/>
  <c r="P110" i="26"/>
  <c r="P104" i="26"/>
  <c r="P99" i="26"/>
  <c r="P101" i="26"/>
  <c r="O6" i="26"/>
  <c r="N144" i="26"/>
  <c r="N140" i="26"/>
  <c r="N141" i="26"/>
  <c r="N110" i="26"/>
  <c r="N101" i="26"/>
  <c r="N99" i="26"/>
  <c r="N104" i="26"/>
  <c r="P154" i="26"/>
  <c r="O154" i="26"/>
  <c r="N154" i="26"/>
  <c r="P60" i="26"/>
  <c r="O60" i="26"/>
  <c r="P59" i="26"/>
  <c r="O59" i="26"/>
  <c r="P58" i="26"/>
  <c r="O58" i="26"/>
  <c r="N58" i="26"/>
  <c r="O56" i="26"/>
  <c r="O54" i="26"/>
  <c r="O52" i="26"/>
  <c r="O33" i="26"/>
  <c r="O28" i="26"/>
  <c r="P56" i="26"/>
  <c r="N56" i="26"/>
  <c r="P54" i="26"/>
  <c r="N54" i="26"/>
  <c r="P52" i="26"/>
  <c r="N52" i="26"/>
  <c r="P33" i="26"/>
  <c r="N33" i="26"/>
  <c r="P28" i="26"/>
  <c r="N28" i="26"/>
  <c r="P16" i="26"/>
  <c r="N16" i="26"/>
  <c r="P113" i="26"/>
  <c r="N113" i="26"/>
  <c r="O113" i="26"/>
  <c r="N119" i="26"/>
  <c r="O119" i="26"/>
  <c r="P48" i="26"/>
  <c r="O48" i="26"/>
  <c r="N48" i="26"/>
  <c r="N60" i="26"/>
  <c r="J27" i="36"/>
  <c r="C147" i="36"/>
  <c r="C146" i="36"/>
  <c r="J19" i="36"/>
  <c r="J18" i="36"/>
  <c r="K20" i="36"/>
  <c r="C20" i="36"/>
  <c r="D142" i="36"/>
  <c r="N11" i="41"/>
  <c r="M8" i="41"/>
  <c r="M11" i="41"/>
  <c r="P49" i="26"/>
  <c r="O49" i="26"/>
  <c r="N49" i="26"/>
  <c r="P57" i="26"/>
  <c r="P55" i="26"/>
  <c r="P51" i="26"/>
  <c r="P53" i="26"/>
  <c r="O57" i="26"/>
  <c r="O55" i="26"/>
  <c r="O53" i="26"/>
  <c r="O51" i="26"/>
  <c r="N51" i="26"/>
  <c r="N53" i="26"/>
  <c r="N55" i="26"/>
  <c r="N57" i="26"/>
  <c r="P6" i="26"/>
  <c r="N6" i="26"/>
  <c r="P8" i="26"/>
  <c r="N8" i="26"/>
  <c r="P10" i="26"/>
  <c r="P12" i="26"/>
  <c r="P15" i="26"/>
  <c r="P17" i="26"/>
  <c r="P19" i="26"/>
  <c r="P24" i="26"/>
  <c r="P27" i="26"/>
  <c r="P32" i="26"/>
  <c r="P35" i="26"/>
  <c r="P36" i="26"/>
  <c r="P38" i="26"/>
  <c r="P39" i="26"/>
  <c r="P40" i="26"/>
  <c r="P47" i="26"/>
  <c r="P61" i="26"/>
  <c r="P86" i="26"/>
  <c r="P87" i="26"/>
  <c r="P88" i="26"/>
  <c r="P89" i="26"/>
  <c r="P90" i="26"/>
  <c r="P94" i="26"/>
  <c r="P95" i="26"/>
  <c r="P96" i="26"/>
  <c r="P97" i="26"/>
  <c r="P98" i="26"/>
  <c r="P100" i="26"/>
  <c r="P102" i="26"/>
  <c r="P103" i="26"/>
  <c r="P105" i="26"/>
  <c r="P109" i="26"/>
  <c r="P111" i="26"/>
  <c r="P112" i="26"/>
  <c r="P114" i="26"/>
  <c r="P115" i="26"/>
  <c r="P117" i="26"/>
  <c r="P118" i="26"/>
  <c r="P120" i="26"/>
  <c r="P121" i="26"/>
  <c r="P124" i="26"/>
  <c r="P126" i="26"/>
  <c r="P127" i="26"/>
  <c r="P128" i="26"/>
  <c r="P129" i="26"/>
  <c r="P130" i="26"/>
  <c r="P133" i="26"/>
  <c r="P134" i="26"/>
  <c r="P138" i="26"/>
  <c r="P139" i="26"/>
  <c r="P142" i="26"/>
  <c r="P143" i="26"/>
  <c r="P145" i="26"/>
  <c r="P146" i="26"/>
  <c r="P147" i="26"/>
  <c r="P148" i="26"/>
  <c r="P149" i="26"/>
  <c r="P150" i="26"/>
  <c r="P151" i="26"/>
  <c r="P157" i="26"/>
  <c r="P158" i="26"/>
  <c r="P159" i="26"/>
  <c r="P160" i="26"/>
  <c r="N10" i="26"/>
  <c r="N12" i="26"/>
  <c r="N15" i="26"/>
  <c r="N17" i="26"/>
  <c r="N19" i="26"/>
  <c r="N24" i="26"/>
  <c r="N27" i="26"/>
  <c r="N32" i="26"/>
  <c r="N35" i="26"/>
  <c r="N36" i="26"/>
  <c r="N38" i="26"/>
  <c r="N39" i="26"/>
  <c r="N40" i="26"/>
  <c r="N47" i="26"/>
  <c r="N59" i="26"/>
  <c r="N61" i="26"/>
  <c r="N86" i="26"/>
  <c r="N87" i="26"/>
  <c r="N88" i="26"/>
  <c r="N89" i="26"/>
  <c r="N90" i="26"/>
  <c r="N94" i="26"/>
  <c r="N95" i="26"/>
  <c r="N96" i="26"/>
  <c r="N97" i="26"/>
  <c r="N98" i="26"/>
  <c r="N100" i="26"/>
  <c r="N102" i="26"/>
  <c r="N103" i="26"/>
  <c r="N105" i="26"/>
  <c r="N109" i="26"/>
  <c r="N111" i="26"/>
  <c r="N112" i="26"/>
  <c r="N114" i="26"/>
  <c r="N115" i="26"/>
  <c r="N117" i="26"/>
  <c r="N118" i="26"/>
  <c r="N120" i="26"/>
  <c r="N121" i="26"/>
  <c r="N124" i="26"/>
  <c r="N126" i="26"/>
  <c r="N127" i="26"/>
  <c r="N128" i="26"/>
  <c r="N129" i="26"/>
  <c r="N130" i="26"/>
  <c r="N132" i="26"/>
  <c r="N133" i="26"/>
  <c r="N134" i="26"/>
  <c r="N138" i="26"/>
  <c r="N139" i="26"/>
  <c r="N142" i="26"/>
  <c r="N143" i="26"/>
  <c r="N145" i="26"/>
  <c r="N146" i="26"/>
  <c r="N147" i="26"/>
  <c r="N148" i="26"/>
  <c r="N149" i="26"/>
  <c r="N150" i="26"/>
  <c r="N151" i="26"/>
  <c r="N157" i="26"/>
  <c r="N158" i="26"/>
  <c r="N159" i="26"/>
  <c r="N160" i="26"/>
  <c r="N161" i="26"/>
  <c r="O121" i="26"/>
  <c r="O15" i="26"/>
  <c r="O12" i="26"/>
  <c r="O29" i="7"/>
  <c r="O28" i="7"/>
  <c r="O27" i="7"/>
  <c r="N29" i="7"/>
  <c r="N28" i="7"/>
  <c r="N27" i="7"/>
  <c r="M27" i="7"/>
  <c r="M28" i="7"/>
  <c r="M29" i="7"/>
  <c r="O25" i="7"/>
  <c r="N25" i="7"/>
  <c r="M25" i="7"/>
  <c r="O39" i="26"/>
  <c r="O38" i="26"/>
  <c r="O20" i="7"/>
  <c r="N20" i="7"/>
  <c r="M20" i="7"/>
  <c r="O23" i="7"/>
  <c r="N23" i="7"/>
  <c r="M23" i="7"/>
  <c r="B31" i="44"/>
  <c r="O120" i="26"/>
  <c r="O117" i="26"/>
  <c r="O118" i="26"/>
  <c r="O40" i="31"/>
  <c r="O40" i="26"/>
  <c r="O36" i="26"/>
  <c r="O10" i="26"/>
  <c r="O112" i="26"/>
  <c r="O10" i="41"/>
  <c r="N10" i="41"/>
  <c r="M10" i="41"/>
  <c r="M19" i="6"/>
  <c r="N19" i="6"/>
  <c r="O19" i="6"/>
  <c r="O30" i="7"/>
  <c r="O31" i="7"/>
  <c r="N30" i="7"/>
  <c r="N31" i="7"/>
  <c r="M30" i="7"/>
  <c r="M31" i="7"/>
  <c r="O26" i="7"/>
  <c r="N26" i="7"/>
  <c r="M26" i="7"/>
  <c r="O18" i="7"/>
  <c r="N18" i="7"/>
  <c r="M18" i="7"/>
  <c r="O6" i="7"/>
  <c r="N6" i="7"/>
  <c r="M6" i="7"/>
  <c r="O22" i="7"/>
  <c r="N22" i="7"/>
  <c r="M22" i="7"/>
  <c r="O21" i="7"/>
  <c r="N21" i="7"/>
  <c r="M21" i="7"/>
  <c r="O19" i="7"/>
  <c r="N19" i="7"/>
  <c r="M19" i="7"/>
  <c r="O17" i="7"/>
  <c r="N17" i="7"/>
  <c r="M17" i="7"/>
  <c r="O12" i="7"/>
  <c r="N12" i="7"/>
  <c r="M12" i="7"/>
  <c r="O11" i="7"/>
  <c r="N11" i="7"/>
  <c r="M11" i="7"/>
  <c r="O8" i="7"/>
  <c r="N8" i="7"/>
  <c r="M8" i="7"/>
  <c r="O6" i="41"/>
  <c r="N6" i="41"/>
  <c r="M6" i="41"/>
  <c r="O15" i="41"/>
  <c r="N15" i="41"/>
  <c r="M15" i="41"/>
  <c r="O12" i="41"/>
  <c r="N12" i="41"/>
  <c r="M12" i="41"/>
  <c r="O11" i="41"/>
  <c r="O8" i="41"/>
  <c r="N8" i="41"/>
  <c r="M24" i="7"/>
  <c r="N24" i="7"/>
  <c r="O24" i="7"/>
  <c r="C133" i="36"/>
  <c r="D151" i="36"/>
  <c r="J132" i="36"/>
  <c r="J131" i="36"/>
  <c r="J124" i="36"/>
  <c r="J123" i="36"/>
  <c r="J122" i="36"/>
  <c r="J121" i="36"/>
  <c r="J120" i="36"/>
  <c r="J119" i="36"/>
  <c r="J112" i="36"/>
  <c r="J111" i="36"/>
  <c r="J110" i="36"/>
  <c r="J109" i="36"/>
  <c r="J108" i="36"/>
  <c r="J107" i="36"/>
  <c r="J100" i="36"/>
  <c r="J99" i="36"/>
  <c r="J98" i="36"/>
  <c r="J97" i="36"/>
  <c r="J96" i="36"/>
  <c r="J95" i="36"/>
  <c r="J94" i="36"/>
  <c r="J93" i="36"/>
  <c r="J92" i="36"/>
  <c r="J91" i="36"/>
  <c r="J90" i="36"/>
  <c r="J89" i="36"/>
  <c r="L82" i="36"/>
  <c r="L81" i="36"/>
  <c r="L73" i="36"/>
  <c r="M74" i="36"/>
  <c r="J64" i="36"/>
  <c r="J63" i="36"/>
  <c r="J62" i="36"/>
  <c r="J61" i="36"/>
  <c r="J60" i="36"/>
  <c r="J59" i="36"/>
  <c r="J58" i="36"/>
  <c r="J57" i="36"/>
  <c r="J49" i="36"/>
  <c r="J48" i="36"/>
  <c r="J47" i="36"/>
  <c r="J46" i="36"/>
  <c r="J45" i="36"/>
  <c r="J44" i="36"/>
  <c r="J43" i="36"/>
  <c r="J42" i="36"/>
  <c r="J41" i="36"/>
  <c r="J34" i="36"/>
  <c r="J33" i="36"/>
  <c r="J32" i="36"/>
  <c r="J31" i="36"/>
  <c r="J30" i="36"/>
  <c r="J29" i="36"/>
  <c r="J28" i="36"/>
  <c r="J26" i="36"/>
  <c r="O53" i="31"/>
  <c r="O51" i="31"/>
  <c r="N51" i="31"/>
  <c r="O129" i="26"/>
  <c r="O128" i="26"/>
  <c r="O133" i="26"/>
  <c r="O127" i="26"/>
  <c r="N40" i="31"/>
  <c r="N53" i="31"/>
  <c r="N6" i="31"/>
  <c r="O6" i="31"/>
  <c r="N7" i="31"/>
  <c r="O7" i="31"/>
  <c r="O57" i="31"/>
  <c r="N57" i="31"/>
  <c r="O56" i="31"/>
  <c r="N56" i="31"/>
  <c r="O55" i="31"/>
  <c r="N55" i="31"/>
  <c r="O54" i="31"/>
  <c r="N54" i="31"/>
  <c r="O52" i="31"/>
  <c r="N52" i="31"/>
  <c r="O50" i="31"/>
  <c r="N50" i="31"/>
  <c r="O49" i="31"/>
  <c r="N49" i="31"/>
  <c r="O48" i="31"/>
  <c r="N48" i="31"/>
  <c r="O45" i="31"/>
  <c r="N45" i="31"/>
  <c r="O44" i="31"/>
  <c r="N44" i="31"/>
  <c r="O43" i="31"/>
  <c r="N43" i="31"/>
  <c r="O42" i="31"/>
  <c r="N42" i="31"/>
  <c r="O41" i="31"/>
  <c r="N41" i="31"/>
  <c r="O39" i="31"/>
  <c r="N39" i="31"/>
  <c r="O38" i="31"/>
  <c r="N38" i="31"/>
  <c r="O37" i="31"/>
  <c r="N37" i="31"/>
  <c r="O36" i="31"/>
  <c r="N36" i="31"/>
  <c r="O10" i="6"/>
  <c r="O9" i="6"/>
  <c r="O8" i="6"/>
  <c r="O7" i="6"/>
  <c r="O18" i="6"/>
  <c r="O17" i="6"/>
  <c r="O13" i="6"/>
  <c r="O12" i="6"/>
  <c r="O11" i="6"/>
  <c r="O6" i="6"/>
  <c r="O5" i="6"/>
  <c r="O16" i="7"/>
  <c r="O15" i="7"/>
  <c r="O14" i="7"/>
  <c r="O13" i="7"/>
  <c r="O111" i="26"/>
  <c r="O97" i="26"/>
  <c r="O98" i="26"/>
  <c r="O95" i="26"/>
  <c r="O100" i="26"/>
  <c r="O96" i="26"/>
  <c r="M7" i="6"/>
  <c r="M8" i="6"/>
  <c r="M9" i="6"/>
  <c r="M10" i="6"/>
  <c r="O158" i="26"/>
  <c r="O157" i="26"/>
  <c r="O160" i="26"/>
  <c r="O159" i="26"/>
  <c r="O151" i="26"/>
  <c r="O150" i="26"/>
  <c r="O149" i="26"/>
  <c r="O147" i="26"/>
  <c r="O146" i="26"/>
  <c r="O145" i="26"/>
  <c r="O143" i="26"/>
  <c r="O142" i="26"/>
  <c r="O139" i="26"/>
  <c r="O138" i="26"/>
  <c r="O134" i="26"/>
  <c r="O132" i="26"/>
  <c r="O130" i="26"/>
  <c r="O124" i="26"/>
  <c r="O109" i="26"/>
  <c r="O105" i="26"/>
  <c r="O103" i="26"/>
  <c r="O102" i="26"/>
  <c r="O94" i="26"/>
  <c r="O90" i="26"/>
  <c r="O89" i="26"/>
  <c r="O88" i="26"/>
  <c r="O87" i="26"/>
  <c r="O86" i="26"/>
  <c r="O61" i="26"/>
  <c r="O47" i="26"/>
  <c r="O35" i="26"/>
  <c r="O32" i="26"/>
  <c r="O27" i="26"/>
  <c r="O24" i="26"/>
  <c r="O19" i="26"/>
  <c r="O17" i="26"/>
  <c r="N12" i="6"/>
  <c r="M18" i="6"/>
  <c r="M17" i="6"/>
  <c r="M13" i="6"/>
  <c r="N18" i="6"/>
  <c r="N17" i="6"/>
  <c r="N13" i="6"/>
  <c r="M12" i="6"/>
  <c r="M11" i="6"/>
  <c r="N11" i="6"/>
  <c r="M6" i="6"/>
  <c r="N6" i="6"/>
  <c r="M5" i="6"/>
  <c r="N5" i="6"/>
  <c r="N16" i="7"/>
  <c r="N15" i="7"/>
  <c r="M13" i="7"/>
  <c r="N13" i="7"/>
  <c r="M14" i="7"/>
  <c r="N14" i="7"/>
  <c r="M15" i="7"/>
  <c r="M16" i="7"/>
  <c r="M62" i="31"/>
  <c r="L25" i="6"/>
  <c r="M69" i="31"/>
  <c r="H29" i="44"/>
  <c r="M68" i="31"/>
  <c r="H28" i="44"/>
  <c r="L22" i="41"/>
  <c r="H26" i="44"/>
  <c r="L24" i="6"/>
  <c r="L23" i="6"/>
  <c r="G26" i="44"/>
  <c r="L21" i="41"/>
  <c r="L37" i="7"/>
  <c r="H25" i="44"/>
  <c r="L36" i="7"/>
  <c r="M63" i="31"/>
  <c r="H30" i="44"/>
  <c r="D32" i="44"/>
  <c r="M168" i="26"/>
  <c r="M167" i="26"/>
  <c r="H27" i="44"/>
  <c r="G144" i="36"/>
  <c r="G145" i="36"/>
  <c r="G143" i="36"/>
  <c r="C142" i="36"/>
  <c r="K133" i="36"/>
  <c r="C151" i="36"/>
  <c r="M83" i="36"/>
  <c r="C83" i="36"/>
  <c r="D147" i="36"/>
  <c r="C74" i="36"/>
  <c r="D146" i="36"/>
  <c r="K50" i="36"/>
  <c r="C144" i="36"/>
  <c r="K35" i="36"/>
  <c r="K113" i="36"/>
  <c r="K125" i="36"/>
  <c r="K65" i="36"/>
  <c r="K101" i="36"/>
  <c r="C148" i="36"/>
  <c r="M61" i="31"/>
  <c r="G30" i="44"/>
  <c r="M67" i="31"/>
  <c r="M70" i="31"/>
  <c r="D31" i="44"/>
  <c r="L20" i="41"/>
  <c r="L23" i="41"/>
  <c r="F28" i="44"/>
  <c r="L26" i="6"/>
  <c r="F26" i="44"/>
  <c r="L35" i="7"/>
  <c r="G25" i="44"/>
  <c r="M166" i="26"/>
  <c r="M169" i="26"/>
  <c r="F27" i="44"/>
  <c r="C125" i="36"/>
  <c r="D150" i="36"/>
  <c r="C150" i="36"/>
  <c r="C113" i="36"/>
  <c r="D149" i="36"/>
  <c r="C149" i="36"/>
  <c r="C65" i="36"/>
  <c r="D145" i="36"/>
  <c r="C145" i="36"/>
  <c r="C35" i="36"/>
  <c r="D143" i="36"/>
  <c r="C143" i="36"/>
  <c r="G146" i="36"/>
  <c r="C101" i="36"/>
  <c r="C50" i="36"/>
  <c r="D144" i="36"/>
  <c r="M64" i="31"/>
  <c r="F30" i="44"/>
  <c r="G29" i="44"/>
  <c r="L38" i="7"/>
  <c r="F25" i="44"/>
  <c r="G28" i="44"/>
  <c r="G27" i="44"/>
  <c r="D148" i="36"/>
  <c r="C153" i="36"/>
  <c r="C154" i="36"/>
  <c r="F29" i="44"/>
  <c r="C155" i="36"/>
  <c r="C156" i="36"/>
</calcChain>
</file>

<file path=xl/sharedStrings.xml><?xml version="1.0" encoding="utf-8"?>
<sst xmlns="http://schemas.openxmlformats.org/spreadsheetml/2006/main" count="4760" uniqueCount="1933">
  <si>
    <t xml:space="preserve"> </t>
  </si>
  <si>
    <t>Electronic Prescribing – Conformance Test Specifications - Dispensing Systems</t>
  </si>
  <si>
    <t>Version  v3.0.4</t>
  </si>
  <si>
    <t>Product version history</t>
  </si>
  <si>
    <t>Version</t>
  </si>
  <si>
    <t>Date</t>
  </si>
  <si>
    <t>Comments</t>
  </si>
  <si>
    <t>3.0.4</t>
  </si>
  <si>
    <t>3.0.3</t>
  </si>
  <si>
    <t>3.0.1</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</si>
  <si>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</si>
  <si>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</si>
  <si>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</si>
  <si>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</si>
  <si>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</si>
  <si>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</si>
  <si>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</si>
  <si>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</si>
  <si>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</si>
  <si>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</si>
  <si>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Branch Manager – Clinical and Digital Health Standards Governance, Digital Strategy Division</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</si>
  <si>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</si>
  <si>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</si>
  <si>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</si>
  <si>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</si>
  <si>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</si>
  <si>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</si>
  <si>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</si>
  <si>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Acronyms</t>
  </si>
  <si>
    <t>`</t>
  </si>
  <si>
    <t>Return to top</t>
  </si>
  <si>
    <t xml:space="preserve">Table 1 describes the abbreviated name and purpose of each worksheet. </t>
  </si>
  <si>
    <t>Table 1: Worksheet Names</t>
  </si>
  <si>
    <t>WORKSHEET NAME</t>
  </si>
  <si>
    <t>FEATURE SET and PURPOSE</t>
  </si>
  <si>
    <t>TSR</t>
  </si>
  <si>
    <t>Test Summary Report: 
Full name: Test Summary Report
Objective: This worksheet has 2 parts:
Part 1 - Enter full development details for your organisation and the software being tested.
Part 2 - Select 'Yes' for the appropriate testing for your dispensing system: 
- NPDS 
All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</si>
  <si>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</si>
  <si>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 xml:space="preserve">Traceability Matrix summarising requirements and tests with associated Requirement sections and Scenarios.
</t>
  </si>
  <si>
    <t>DS - AUTHENTICATION</t>
  </si>
  <si>
    <t>Test Cases  taken from specified requirements for Conformance Requirements Specification:
Section 3.2. Dispensing Systems: 
Sub-Sections:
- Authentication and Authorisation</t>
  </si>
  <si>
    <t>DS - AUDIT</t>
  </si>
  <si>
    <t>Test Cases  taken from specified requirements for Conformance Requirements Specification:
Section 3.2. Dispensing Systems: 
Sub-Sections:
- Audit</t>
  </si>
  <si>
    <t xml:space="preserve">PS - Crypto
</t>
  </si>
  <si>
    <t>Test Cases  taken from specified requirements for Conformance Requirements Specification:
Section 3.2. Dispensing Systems: 
Sub-Sections:
- Cryptography</t>
  </si>
  <si>
    <t>DS - MAIN</t>
  </si>
  <si>
    <t>Test Cases  taken from specified requirements for Conformance Requirements Specification:
Section 3.2. Dispensing Systems: 
Sub-Sections:
- Patient Record
- Retrieval
- Presentation
- Finalisation
- Modification
- Submission
- Reconciliation</t>
  </si>
  <si>
    <t>DS - ASLR</t>
  </si>
  <si>
    <t xml:space="preserve">Test Cases  taken from specified requirements for Conformance Requirements Specification:
Section 3.2. Dispensing Systems: 
Sub-Sections:
- ASLR Assisted Registration
- ASLR Viewing
- ASLR Dispensing
</t>
  </si>
  <si>
    <t>DS - SCENARIOS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</si>
  <si>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</si>
  <si>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DS - E2E INTERFACES</t>
  </si>
  <si>
    <t>End to End systems involvement for the whole of the Electronic Prescription System - outlining interfacing systems, applications and related functions. Specific details relating to Dispensing System with PDS and other systems highlighted. See Related Documents, Test Data and Artefacts.</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</si>
  <si>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</si>
  <si>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</si>
  <si>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</si>
  <si>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</si>
  <si>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</si>
  <si>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</si>
  <si>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</si>
  <si>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</si>
  <si>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</si>
  <si>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CONFORMANCE REQUIREMENT</t>
  </si>
  <si>
    <t xml:space="preserve">Displays the requirement to be met by the software being tested.
</t>
  </si>
  <si>
    <t>PRIORITY</t>
  </si>
  <si>
    <t xml:space="preserve">Specifies whether a test is mandatory, recommended or optional.  This is done with the abbreviation:
M for Mandatory 
R for Recommended
C for Conditional
O for Optional
</t>
  </si>
  <si>
    <t>NPDS</t>
  </si>
  <si>
    <t xml:space="preserve">Conformance Requirements relate to prescribing, dispensing and delivery services to the classification NPDS. All  requirements specify which is required.   </t>
  </si>
  <si>
    <t>PRECONDITIONS</t>
  </si>
  <si>
    <t>Any preconditions, pre-requisites or set-up conditions required by the test.</t>
  </si>
  <si>
    <t>TEST CASE</t>
  </si>
  <si>
    <t xml:space="preserve">Test Case, including steps </t>
  </si>
  <si>
    <t>EXPECTED RESULT</t>
  </si>
  <si>
    <t xml:space="preserve">The expected / desired outcome of the Test Case.
</t>
  </si>
  <si>
    <t>TEST DATA</t>
  </si>
  <si>
    <t>Test Data required to facilitate the testing.</t>
  </si>
  <si>
    <t>TEST RESULT</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</si>
  <si>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</si>
  <si>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</si>
  <si>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</si>
  <si>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TESTER COMMENTS</t>
  </si>
  <si>
    <t xml:space="preserve">General comments in support of the test result
</t>
  </si>
  <si>
    <t>Table 3: Acronyms</t>
  </si>
  <si>
    <t>ACRONYM</t>
  </si>
  <si>
    <t>MEANING</t>
  </si>
  <si>
    <t>1D</t>
  </si>
  <si>
    <t>One Dimensional</t>
  </si>
  <si>
    <t>AACP</t>
  </si>
  <si>
    <t>ASD Approved Cryptographic Protocol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</si>
  <si>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</si>
  <si>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</si>
  <si>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</si>
  <si>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</si>
  <si>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</si>
  <si>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</si>
  <si>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</si>
  <si>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</si>
  <si>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</si>
  <si>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</si>
  <si>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</si>
  <si>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</si>
  <si>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</si>
  <si>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</si>
  <si>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</si>
  <si>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</si>
  <si>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</si>
  <si>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</si>
  <si>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CTD</t>
  </si>
  <si>
    <t>Conformance Test Data</t>
  </si>
  <si>
    <t>CTS</t>
  </si>
  <si>
    <t>Conformance Test Specification</t>
  </si>
  <si>
    <t>DLM</t>
  </si>
  <si>
    <t>Dissemination Limiting Marker</t>
  </si>
  <si>
    <t>DoB</t>
  </si>
  <si>
    <t>Date of Birth</t>
  </si>
  <si>
    <t>DSPID</t>
  </si>
  <si>
    <t>Delivery Service Prescription Identifier</t>
  </si>
  <si>
    <t>eMM</t>
  </si>
  <si>
    <t>Electronic Medication Management</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</si>
  <si>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</si>
  <si>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</si>
  <si>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</si>
  <si>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</si>
  <si>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</si>
  <si>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</si>
  <si>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</si>
  <si>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</si>
  <si>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</si>
  <si>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</si>
  <si>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</si>
  <si>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</si>
  <si>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</si>
  <si>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</si>
  <si>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</si>
  <si>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</si>
  <si>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</si>
  <si>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</si>
  <si>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MHR</t>
  </si>
  <si>
    <t>My Health Record</t>
  </si>
  <si>
    <t>MMS</t>
  </si>
  <si>
    <t>Multimedia Messaging Service</t>
  </si>
  <si>
    <t>NRMC</t>
  </si>
  <si>
    <t>National Residential Medication Chart</t>
  </si>
  <si>
    <t>OAuth</t>
  </si>
  <si>
    <t>Open Authorisation</t>
  </si>
  <si>
    <t>PBKDF</t>
  </si>
  <si>
    <t>Password-Based-Key Derivation Function</t>
  </si>
  <si>
    <t>PBS</t>
  </si>
  <si>
    <t>Pharmaceutical Benefits Scheme</t>
  </si>
  <si>
    <t>PBS  HMC</t>
  </si>
  <si>
    <t>PBS Hospital Medication Chart</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</si>
  <si>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</si>
  <si>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</si>
  <si>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</si>
  <si>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</si>
  <si>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</si>
  <si>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</si>
  <si>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</si>
  <si>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</si>
  <si>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</si>
  <si>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</si>
  <si>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</si>
  <si>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</si>
  <si>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RTPM</t>
  </si>
  <si>
    <t>Real Time Prescription Monitoring</t>
  </si>
  <si>
    <t>SaaS</t>
  </si>
  <si>
    <t>Software as a Service</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</si>
  <si>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</si>
  <si>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</si>
  <si>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</si>
  <si>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</si>
  <si>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</si>
  <si>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</si>
  <si>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</si>
  <si>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</si>
  <si>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</si>
  <si>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</si>
  <si>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</si>
  <si>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</si>
  <si>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</si>
  <si>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</si>
  <si>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WAN</t>
  </si>
  <si>
    <t>Wide Area Network</t>
  </si>
  <si>
    <t>Top of Worksheet</t>
  </si>
  <si>
    <t xml:space="preserve">TEST SUMMARY REPORT
</t>
  </si>
  <si>
    <t xml:space="preserve">Software Developer: </t>
  </si>
  <si>
    <t>Software developer organisation</t>
  </si>
  <si>
    <t>Please complete</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</si>
  <si>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</si>
  <si>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</si>
  <si>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</si>
  <si>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</si>
  <si>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</si>
  <si>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</si>
  <si>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</si>
  <si>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</si>
  <si>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conformance ID</t>
  </si>
  <si>
    <t>Please enter a text string of no more than 36 printable characters containing a text string representing the Product Name, a single character delimiter (‘|’) and an alpha-numeric string representing the Software Product Version.</t>
  </si>
  <si>
    <t>Software description</t>
  </si>
  <si>
    <t>States and territories applicable</t>
  </si>
  <si>
    <t>Please specify States and Territories the software will be utilised</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</si>
  <si>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</si>
  <si>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</si>
  <si>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</si>
  <si>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</si>
  <si>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</si>
  <si>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</si>
  <si>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NPDS Electronic Prescriptions - Select 'Yes' if this is to be tested -------&gt;</t>
  </si>
  <si>
    <t>Yes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</si>
  <si>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</si>
  <si>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</si>
  <si>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</si>
  <si>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</si>
  <si>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</si>
  <si>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DS - Authentication - NPDS</t>
  </si>
  <si>
    <t>DS - Audit - NPDS</t>
  </si>
  <si>
    <t>DS - Main - NPDS</t>
  </si>
  <si>
    <t>DS - Crypto - NPDS</t>
  </si>
  <si>
    <t xml:space="preserve">DS - ASLR - Registration </t>
  </si>
  <si>
    <t>DS - ASLR - Dispensing System</t>
  </si>
  <si>
    <t>Note: Formulas 
(C32 &amp; 33) -&gt;</t>
  </si>
  <si>
    <t>No</t>
  </si>
  <si>
    <t>Sub Section - Requirements</t>
  </si>
  <si>
    <t>Scenarios</t>
  </si>
  <si>
    <t>Test Case Number</t>
  </si>
  <si>
    <t>Conformance  Specification Number</t>
  </si>
  <si>
    <t>Test Description</t>
  </si>
  <si>
    <t>Priority</t>
  </si>
  <si>
    <t>DS- Auth</t>
  </si>
  <si>
    <t>DS - Audit</t>
  </si>
  <si>
    <t>DS - Crypto</t>
  </si>
  <si>
    <t>DS - Main</t>
  </si>
  <si>
    <t>TS_DISP_001</t>
  </si>
  <si>
    <t>TS_DISP_002</t>
  </si>
  <si>
    <t>TS_DISP_003</t>
  </si>
  <si>
    <t>TS_DISP_004</t>
  </si>
  <si>
    <t>TS_DISP_005</t>
  </si>
  <si>
    <t>TS_DISP_006</t>
  </si>
  <si>
    <t>TS_DISP_007</t>
  </si>
  <si>
    <t>TS_DISP_008</t>
  </si>
  <si>
    <t>TS_DISP_009</t>
  </si>
  <si>
    <t>TS_DISP_010</t>
  </si>
  <si>
    <t>Notes</t>
  </si>
  <si>
    <t>Patient Records</t>
  </si>
  <si>
    <t>Retrieve</t>
  </si>
  <si>
    <t>Presentation</t>
  </si>
  <si>
    <t>Finalise</t>
  </si>
  <si>
    <t>Modify</t>
  </si>
  <si>
    <t>Submit</t>
  </si>
  <si>
    <t>Reconcile</t>
  </si>
  <si>
    <t>Registration</t>
  </si>
  <si>
    <t>Viewing</t>
  </si>
  <si>
    <t>Dispensing</t>
  </si>
  <si>
    <t>TC_DISP_AA_001</t>
  </si>
  <si>
    <t>DISP-2</t>
  </si>
  <si>
    <t>Log in to the electronic dispensing systems - Has dispensing rights</t>
  </si>
  <si>
    <t>M</t>
  </si>
  <si>
    <t>P</t>
  </si>
  <si>
    <t>TC_DISP_AA_002</t>
  </si>
  <si>
    <t>Log in to the electronic dispensing systems - No dispensing rights</t>
  </si>
  <si>
    <t>TC_DISP_AA_003</t>
  </si>
  <si>
    <t>DISP-4</t>
  </si>
  <si>
    <t>Dispenser enters details and password.</t>
  </si>
  <si>
    <t>TC_DISP_AA_004</t>
  </si>
  <si>
    <t>Dispenser enters multi-step details. E.g. password then pre-set secret question.</t>
  </si>
  <si>
    <t>TC_DISP_AA_005</t>
  </si>
  <si>
    <t>Dispenser enters multi-step details. E.g. Token details &amp; password.</t>
  </si>
  <si>
    <t>TC_DISP_AA_006</t>
  </si>
  <si>
    <t>DISP-5</t>
  </si>
  <si>
    <t>Dispenser with Dispensing Privileges logs in.</t>
  </si>
  <si>
    <t>TC_DISP_AA_007</t>
  </si>
  <si>
    <t>User without Dispensing Privileges logs in.</t>
  </si>
  <si>
    <t>TC_DISP_AA_008</t>
  </si>
  <si>
    <t>DISP-6</t>
  </si>
  <si>
    <t>User checks their own records - NPDS</t>
  </si>
  <si>
    <t>TC_DISP_AA_011</t>
  </si>
  <si>
    <t>DISP-7</t>
  </si>
  <si>
    <t>System uses authentication parameters - Option 1 of requirements.</t>
  </si>
  <si>
    <t>TC_DISP_AA_012</t>
  </si>
  <si>
    <t>System uses authentication parameters - Option 2 of requirements.</t>
  </si>
  <si>
    <t>TC_DISP_AA_013</t>
  </si>
  <si>
    <t>System uses authentication parameters - Option 3 of requirements.</t>
  </si>
  <si>
    <t>TC_DISP_AA_014</t>
  </si>
  <si>
    <t>DISP-8</t>
  </si>
  <si>
    <t xml:space="preserve">User uses the system - Dispensing Activity </t>
  </si>
  <si>
    <t>TC_DISP_AA_015</t>
  </si>
  <si>
    <t>DISP-9</t>
  </si>
  <si>
    <t>Dispenser uses the system - Authorising Activity</t>
  </si>
  <si>
    <t>TC_DISP_AA_016</t>
  </si>
  <si>
    <t>DISP-10</t>
  </si>
  <si>
    <t>User is logged in but the period of inactivity expires - set by Healthcare Organisation</t>
  </si>
  <si>
    <t>TC_DISP_AA_017</t>
  </si>
  <si>
    <t>User is logged in but the period of inactivity expires - set by Software vendor</t>
  </si>
  <si>
    <t>TC_DISP_AA_018</t>
  </si>
  <si>
    <t>DISP-53</t>
  </si>
  <si>
    <t>TC_DISP_AA_019</t>
  </si>
  <si>
    <t>DISP-95</t>
  </si>
  <si>
    <t>Transacting with NPDS - Conforming product(s) not operating.</t>
  </si>
  <si>
    <t>C</t>
  </si>
  <si>
    <t>TC_DISP_AA_020</t>
  </si>
  <si>
    <t>Transacting with ASLR - Conforming product(s) not operating.</t>
  </si>
  <si>
    <t>TC_DISP_AA_021</t>
  </si>
  <si>
    <t>DISP-931</t>
  </si>
  <si>
    <t>System securely store passwords</t>
  </si>
  <si>
    <t>TC_DISP_AA_022</t>
  </si>
  <si>
    <t>DISP-955</t>
  </si>
  <si>
    <t>Healthcare provider organisation disables application level authentication.</t>
  </si>
  <si>
    <t>O</t>
  </si>
  <si>
    <t>TC_DISP_AA_023</t>
  </si>
  <si>
    <t>DISP-940</t>
  </si>
  <si>
    <t>Password set by the user - No previous password breach</t>
  </si>
  <si>
    <t>TC_DISP_AA_024</t>
  </si>
  <si>
    <t>Password set by the user - Previous Breach</t>
  </si>
  <si>
    <t>TC_DISP_AA_025</t>
  </si>
  <si>
    <t>First log-in after service or password update - No previous password breach</t>
  </si>
  <si>
    <t>TC_DISP_AA_026</t>
  </si>
  <si>
    <t>TC_DISP_AA_027</t>
  </si>
  <si>
    <t>DISP-937</t>
  </si>
  <si>
    <t>Authenticate User - No Previous Breach</t>
  </si>
  <si>
    <t>R</t>
  </si>
  <si>
    <t>TC_DISP_AA_028</t>
  </si>
  <si>
    <t>Authenticate User - Previous Breach</t>
  </si>
  <si>
    <t>TC_DISP_AUD_001</t>
  </si>
  <si>
    <t>DISP-34</t>
  </si>
  <si>
    <t>Create electronic records for audit purposes</t>
  </si>
  <si>
    <t>TC_DISP_AUD_002</t>
  </si>
  <si>
    <t>DISP-35</t>
  </si>
  <si>
    <t>User logs into Dispensing System.</t>
  </si>
  <si>
    <t>TC_DISP_AUD_003</t>
  </si>
  <si>
    <t>User logs out of Dispensing System.</t>
  </si>
  <si>
    <t>TC_DISP_AUD_004</t>
  </si>
  <si>
    <t xml:space="preserve">Stage-change account details changed </t>
  </si>
  <si>
    <t>TC_DISP_AUD_005</t>
  </si>
  <si>
    <t>User details Changed.</t>
  </si>
  <si>
    <t>TC_DISP_AUD_006</t>
  </si>
  <si>
    <t>New User Added.</t>
  </si>
  <si>
    <t>TC_DISP_AUD_007</t>
  </si>
  <si>
    <t>DISP-36</t>
  </si>
  <si>
    <t>Dispense record created in Dispensing System.</t>
  </si>
  <si>
    <t>TC_DISP_AUD_008</t>
  </si>
  <si>
    <t>PDS receives the Dispense record and acknowledges receipt.</t>
  </si>
  <si>
    <t>TC_DISP_AUD_009</t>
  </si>
  <si>
    <t>DISP-37</t>
  </si>
  <si>
    <t>Dispense record cancelled in Dispensing System - Successful</t>
  </si>
  <si>
    <t>TC_DISP_AUD_010</t>
  </si>
  <si>
    <t>DISP-51</t>
  </si>
  <si>
    <t>Generate file for transmission to regulating body.</t>
  </si>
  <si>
    <t>TC_DISP_AUD_011</t>
  </si>
  <si>
    <t>DISP-52</t>
  </si>
  <si>
    <t>Generate prescription file for transmission to regulating body - check is not a prescription.</t>
  </si>
  <si>
    <t>TC_DISP_AUD_012</t>
  </si>
  <si>
    <t>DISP-405</t>
  </si>
  <si>
    <t>Check the audit log of ASL viewing.</t>
  </si>
  <si>
    <t>TC_DISP_CRY_001</t>
  </si>
  <si>
    <t>DISP-81</t>
  </si>
  <si>
    <t>TC_DISP_CRY_008</t>
  </si>
  <si>
    <t>TC_DISP_CRY_003</t>
  </si>
  <si>
    <t>DISP-1</t>
  </si>
  <si>
    <t xml:space="preserve">Connect to NPDS System </t>
  </si>
  <si>
    <t>TC_DISP_CRY_010</t>
  </si>
  <si>
    <t>Connect to NPDS System - invalid certificate</t>
  </si>
  <si>
    <t>TC_DISP_CRY_004</t>
  </si>
  <si>
    <t>DISP-26</t>
  </si>
  <si>
    <t>Connect to NPDS System over a public network - Assert to NPDS</t>
  </si>
  <si>
    <t>TC_DISP_CRY_005</t>
  </si>
  <si>
    <t>DISP-3</t>
  </si>
  <si>
    <t>Monitor Interfacing Dispensing Systems to NPDS:</t>
  </si>
  <si>
    <t>TC_DISP_CRY_006</t>
  </si>
  <si>
    <t>DISP-938</t>
  </si>
  <si>
    <t xml:space="preserve">Use the certificate that has been revoked and is on Certificate Revocation List (CRL).
</t>
  </si>
  <si>
    <t xml:space="preserve">Use the certificate that is not valid and has expired.
</t>
  </si>
  <si>
    <t>TC_DISP_CRY_009</t>
  </si>
  <si>
    <t xml:space="preserve">Use the certificate that is not from a publicly trusted Certificate Authority.
</t>
  </si>
  <si>
    <t>TC_DISP_CRY_007</t>
  </si>
  <si>
    <t>DISP-939</t>
  </si>
  <si>
    <t>Inspect asset information at rest.</t>
  </si>
  <si>
    <t>TC_DISP_PR_001</t>
  </si>
  <si>
    <t>DISP-70</t>
  </si>
  <si>
    <t>IHI -  005812, 005813, 005814 and 005818 - Mandatory</t>
  </si>
  <si>
    <t>TC_DISP_PR_002</t>
  </si>
  <si>
    <t>IHI -  005812, 005813, 005814 and 005818 - Conditional</t>
  </si>
  <si>
    <t>TC_DISP_PR_003</t>
  </si>
  <si>
    <t>IHI -  005812, 005813, 005814 and 005818 - Recommended</t>
  </si>
  <si>
    <t>TC_DISP_PR_004</t>
  </si>
  <si>
    <t xml:space="preserve">IHI -  005812, 005813, 005814 and 005818 </t>
  </si>
  <si>
    <t>TC_DISP_RET_001</t>
  </si>
  <si>
    <t>DISP-11</t>
  </si>
  <si>
    <t>Dispensing System user scans token.</t>
  </si>
  <si>
    <t>TC_DISP_RET_020</t>
  </si>
  <si>
    <t>Dispensing System user scans token for a single Chart-based Electronic Prescription</t>
  </si>
  <si>
    <t>TC_DISP_RET_002</t>
  </si>
  <si>
    <t>DISP-11A</t>
  </si>
  <si>
    <t>Dispensing System user enters DSPID alpha-numeric into the Dispensing System.</t>
  </si>
  <si>
    <t>TC_DISP_RET_022</t>
  </si>
  <si>
    <t>Dispensing System user enters DSPID alpha-numeric generated by Chart-based Electronic Prescription into the Dispensing System.</t>
  </si>
  <si>
    <t>TC_DISP_RET_003</t>
  </si>
  <si>
    <t>DISP-12</t>
  </si>
  <si>
    <t xml:space="preserve">Dispensing System user scans the token. </t>
  </si>
  <si>
    <t>TC_DISP_RET_004</t>
  </si>
  <si>
    <t>DISP-13</t>
  </si>
  <si>
    <t>TC_DISP_RET_005</t>
  </si>
  <si>
    <t>DISP-14</t>
  </si>
  <si>
    <t>Dispensing System transacts with NPDS requesting Electronic Prescription details - No Identifier</t>
  </si>
  <si>
    <t>TC_DISP_RET_031</t>
  </si>
  <si>
    <t>Dispensing System transacts with NPDS requesting Electronic Prescription details - Invalid Identifier</t>
  </si>
  <si>
    <t>TC_DISP_RET_032</t>
  </si>
  <si>
    <t>Dispensing System transacts with NPDS requesting Electronic Prescription details - Valid Identifier</t>
  </si>
  <si>
    <t>TC_DISP_RET_006</t>
  </si>
  <si>
    <t>Dispensing System transacts with NPDS requesting Electronic Prescription details - No originalRepositorySoftUniqueID</t>
  </si>
  <si>
    <t>TC_DISP_RET_007</t>
  </si>
  <si>
    <t>Dispensing System transacts with NPDS requesting Electronic Prescription details - No RepositorySoftUniqueID.</t>
  </si>
  <si>
    <t>TC_DISP_RET_025</t>
  </si>
  <si>
    <t>Dispensing System transacts with NPDS requesting Chart-based Electronic Prescription details - No Identifier.</t>
  </si>
  <si>
    <t>TC_DISP_RET_026</t>
  </si>
  <si>
    <t>Dispensing System transacts with NPDS requesting Chart-based Electronic Prescription details - No originalRepositorySoftUniqueID.</t>
  </si>
  <si>
    <t>TC_DISP_RET_027</t>
  </si>
  <si>
    <t>Dispensing System transacts with NPDS requesting Chart-based Electronic Prescription details - No RepositorySoftUniqueID.</t>
  </si>
  <si>
    <t>TC_DISP_RET_008</t>
  </si>
  <si>
    <t>DISP-15</t>
  </si>
  <si>
    <t>Dispensing System user scans token - Initial dispense.</t>
  </si>
  <si>
    <t>TC_DISP_RET_009</t>
  </si>
  <si>
    <t>Dispensing System user requests Electronic Prescription repeat</t>
  </si>
  <si>
    <t>TC_DISP_RET_028</t>
  </si>
  <si>
    <t>Dispensing System user requests chart based Electronic Prescription  - Initial dispense</t>
  </si>
  <si>
    <t>TC_DISP_RET_029</t>
  </si>
  <si>
    <t>Dispensing System user requests chart based Electronic Prescription  - Subsequent dispense</t>
  </si>
  <si>
    <t>TC_DISP_RET_010</t>
  </si>
  <si>
    <t>DISP-70A</t>
  </si>
  <si>
    <t>IHI - HI_325_023942, HI_325_023943 and HI_325_023944</t>
  </si>
  <si>
    <t>TC_DISP_RET_011</t>
  </si>
  <si>
    <t>Receive and validate - Valid IHI received in prescription.</t>
  </si>
  <si>
    <t>TC_DISP_RET_012</t>
  </si>
  <si>
    <t>Receive and validate - Invalid IHI received in prescription.</t>
  </si>
  <si>
    <t>TC_DISP_RET_013</t>
  </si>
  <si>
    <t>Received and unable to validate - HI Service unavailable.</t>
  </si>
  <si>
    <t>TC_DISP_RET_033</t>
  </si>
  <si>
    <t>DISP-70B</t>
  </si>
  <si>
    <t>Received and unable to validate - system re-tries validation. IHI positively validated.</t>
  </si>
  <si>
    <t>TC_DISP_RET_034</t>
  </si>
  <si>
    <t>Received and unable to validate - system re-tries validation. IHI not valid.</t>
  </si>
  <si>
    <t>TC_DISP_RET_018</t>
  </si>
  <si>
    <t>DISP-715</t>
  </si>
  <si>
    <t>Dispensing System requests chart based Electronic Prescriptions with appropriate chart identifier - All prescriptions active</t>
  </si>
  <si>
    <t>TC_DISP_RET_030</t>
  </si>
  <si>
    <t>Dispensing System requests chart based Electronic Prescriptions - some prescriptions are active.</t>
  </si>
  <si>
    <t>TC_DISP_PRES_001</t>
  </si>
  <si>
    <t>DISP-16</t>
  </si>
  <si>
    <t>Display Electronic Prescription details in Dispensing System.</t>
  </si>
  <si>
    <t>TC_DISP_PRES_015</t>
  </si>
  <si>
    <t>Display Chart based Electronic Prescription details in Dispensing System.</t>
  </si>
  <si>
    <t>TC_DISP_PRES_002</t>
  </si>
  <si>
    <t>Dispensing System user requests Electronic Prescription details - Electronic Prescription locked.</t>
  </si>
  <si>
    <t>TC_DISP_PRES_017</t>
  </si>
  <si>
    <t>Dispensing System user requests chart based Electronic Prescription details - Electronic Prescription locked.</t>
  </si>
  <si>
    <t>TC_DISP_PRES_003</t>
  </si>
  <si>
    <t>Dispensing System user requests Electronic Prescription details - Electronic Prescription dispensed.</t>
  </si>
  <si>
    <t>TC_DISP_PRES_018</t>
  </si>
  <si>
    <t>Dispensing System user requests chart based Electronic Prescription details - Electronic Prescription dispensed.</t>
  </si>
  <si>
    <t>TC_DISP_PRES_004</t>
  </si>
  <si>
    <t>Dispensing System user requests Electronic Prescription details - Electronic Prescription cancelled.</t>
  </si>
  <si>
    <t>TC_DISP_PRES_019</t>
  </si>
  <si>
    <t>Dispensing System user requests chart based Electronic Prescription details - Electronic Prescription cancelled.</t>
  </si>
  <si>
    <t>TC_DISP_PRES_005</t>
  </si>
  <si>
    <t>Dispensing System user requests Electronic Prescription details - Electronic Prescription Expired.</t>
  </si>
  <si>
    <t>TC_DISP_PRES_020</t>
  </si>
  <si>
    <t>Dispensing System user requests chart based Electronic Prescription details - Electronic Prescription Chart item Expired.</t>
  </si>
  <si>
    <t>TC_DISP_PRES_006</t>
  </si>
  <si>
    <t>Dispensing System user requests Electronic Prescription details - Electronic Prescription disabled.</t>
  </si>
  <si>
    <t>TC_DISP_PRES_024</t>
  </si>
  <si>
    <t>Dispensing System user requests Chart-based Electronic Prescription details - Electronic Prescription disabled.</t>
  </si>
  <si>
    <t>TC_DISP_PRES_007</t>
  </si>
  <si>
    <t>DISP-16A</t>
  </si>
  <si>
    <t>Display dispensed Electronic Prescription details in Dispensing System.</t>
  </si>
  <si>
    <t>TC_DISP_PRES_008</t>
  </si>
  <si>
    <t>Display dispensed Electronic Prescription repeat details in Dispensing System.</t>
  </si>
  <si>
    <t>TC_DISP_PRES_009</t>
  </si>
  <si>
    <t>DISP-17</t>
  </si>
  <si>
    <t>Display Electronic Prescription details in Dispensing System. Compare the Electronic Prescription details stored in NPDS.</t>
  </si>
  <si>
    <t>TC_DISP_PRES_025</t>
  </si>
  <si>
    <t>TC_DISP_PRES_026</t>
  </si>
  <si>
    <t>TC_DISP_PRES_027</t>
  </si>
  <si>
    <t>TC_DISP_PRES_028</t>
  </si>
  <si>
    <t>TC_DISP_PRES_029</t>
  </si>
  <si>
    <t>TC_DISP_PRES_030</t>
  </si>
  <si>
    <t>TC_DISP_PRES_031</t>
  </si>
  <si>
    <t>TC_DISP_PRES_032</t>
  </si>
  <si>
    <t>TC_DISP_PRES_033</t>
  </si>
  <si>
    <t>TC_DISP_PRES_034</t>
  </si>
  <si>
    <t>TC_DISP_PRES_035</t>
  </si>
  <si>
    <t>TC_DISP_PRES_036</t>
  </si>
  <si>
    <t>TC_DISP_PRES_037</t>
  </si>
  <si>
    <t>TC_DISP_PRES_038</t>
  </si>
  <si>
    <t>TC_DISP_PRES_039</t>
  </si>
  <si>
    <t>TC_DISP_PRES_040</t>
  </si>
  <si>
    <t>TC_DISP_PRES_041</t>
  </si>
  <si>
    <t>TC_DISP_PRES_042</t>
  </si>
  <si>
    <t>TC_DISP_PRES_043</t>
  </si>
  <si>
    <t>TC_DISP_PRES_044</t>
  </si>
  <si>
    <t>TC_DISP_PRES_045</t>
  </si>
  <si>
    <t>TC_DISP_PRES_046</t>
  </si>
  <si>
    <t>TC_DISP_PRES_047</t>
  </si>
  <si>
    <t>TC_DISP_PRES_048</t>
  </si>
  <si>
    <t>TC_DISP_PRES_010</t>
  </si>
  <si>
    <t>DISP-18</t>
  </si>
  <si>
    <t>TC_DISP_PRES_011</t>
  </si>
  <si>
    <t>DISP-60</t>
  </si>
  <si>
    <t>Display Electronic Prescription details in Dispensing System. Substitution allowed.</t>
  </si>
  <si>
    <t>TC_DISP_PRES_012</t>
  </si>
  <si>
    <t>Display Electronic Prescription details in Dispensing System. Substitution not allowed.</t>
  </si>
  <si>
    <t>TC_DISP_PRES_013</t>
  </si>
  <si>
    <t>DISP-56</t>
  </si>
  <si>
    <t xml:space="preserve">Dispenser is dispensing the Electronic Prescription items and wishes to check prescription to medicines being dispensed. </t>
  </si>
  <si>
    <t>TC_DISP_PRES_014</t>
  </si>
  <si>
    <t>DISP-58</t>
  </si>
  <si>
    <t xml:space="preserve">Dispensing System user prepares evidence of prescription to SOC and over-writes the default electronic address. </t>
  </si>
  <si>
    <t>TC_DISP_PRES_049</t>
  </si>
  <si>
    <t>DISP-65</t>
  </si>
  <si>
    <t>Dispensing System user can view the information whether prescription is chart-based.</t>
  </si>
  <si>
    <t>TC_DISP_FIN_001</t>
  </si>
  <si>
    <t>DISP-30</t>
  </si>
  <si>
    <t>Dispenser prints evidence of Prescription - Repeat supply.</t>
  </si>
  <si>
    <t>TC_DISP_FIN_002</t>
  </si>
  <si>
    <t>DISP-90</t>
  </si>
  <si>
    <t>Dispensing System user prints evidence of prescription for a repeat authorisation</t>
  </si>
  <si>
    <t>TC_DISP_FIN_003</t>
  </si>
  <si>
    <t>DISP-31</t>
  </si>
  <si>
    <t>Dispensing System user sends an email to the SOC as evidence of prescription for a repeat authorisation</t>
  </si>
  <si>
    <t>TC_DISP_FIN_004</t>
  </si>
  <si>
    <t>Dispensing System user sends SMS / text to the SOC as evidence of prescription for a repeat authorisation</t>
  </si>
  <si>
    <t>TC_DISP_FIN_005</t>
  </si>
  <si>
    <t>DISP-91</t>
  </si>
  <si>
    <t>Email URI link - Provided Information</t>
  </si>
  <si>
    <t>TC_DISP_FIN_006</t>
  </si>
  <si>
    <t>SMS URI link - Provided Information</t>
  </si>
  <si>
    <t>TC_DISP_FIN_007</t>
  </si>
  <si>
    <t>DISP-31A</t>
  </si>
  <si>
    <t>Email URI link - Received Transmitted Information</t>
  </si>
  <si>
    <t>TC_DISP_FIN_008</t>
  </si>
  <si>
    <t>SMS URI link - Received Transmitted Information</t>
  </si>
  <si>
    <t>TC_DISP_FIN_009</t>
  </si>
  <si>
    <t>DISP-31B</t>
  </si>
  <si>
    <t>Evidence of Prescription delivery to SOC.</t>
  </si>
  <si>
    <t>TC_DISP_FIN_010</t>
  </si>
  <si>
    <t>DISP-32</t>
  </si>
  <si>
    <t>Dispensing System user prepares evidence of prescription to SOC.</t>
  </si>
  <si>
    <t>TC_DISP_FIN_011</t>
  </si>
  <si>
    <t>Dispensing System user prepares evidence of prescription to SOC - NPDS Unavailable / Available.</t>
  </si>
  <si>
    <t>TC_DISP_FIN_012</t>
  </si>
  <si>
    <t>DISP-33</t>
  </si>
  <si>
    <t>SOC acknowledges receipt of supply and Dispensing System User marks as acknowledged by recipient.</t>
  </si>
  <si>
    <t>TC_DISP_FIN_013</t>
  </si>
  <si>
    <t>TC_DISP_MOD_001</t>
  </si>
  <si>
    <t>DISP-59</t>
  </si>
  <si>
    <t>Correct a created Electronic Prescription Dispense Record</t>
  </si>
  <si>
    <t>TC_DISP_MOD_002</t>
  </si>
  <si>
    <t>Correct a created Electronic Prescription Repeat Dispense Record</t>
  </si>
  <si>
    <t>TC_DISP_MOD_010</t>
  </si>
  <si>
    <t>Correct a created Chart based Electronic Prescription Dispense Record.</t>
  </si>
  <si>
    <t>TC_DISP_MOD_003</t>
  </si>
  <si>
    <t>DISP-86</t>
  </si>
  <si>
    <t>Dispensing System disables Electronic Prescription.</t>
  </si>
  <si>
    <t>TC_DISP_MOD_004</t>
  </si>
  <si>
    <t>Dispensing System disables Electronic Prescription with repeats.</t>
  </si>
  <si>
    <t>TC_DISP_MOD_012</t>
  </si>
  <si>
    <t>Dispensing System disables Chart based Electronic Prescription.</t>
  </si>
  <si>
    <t>TC_DISP_MOD_005</t>
  </si>
  <si>
    <t>DISP-82</t>
  </si>
  <si>
    <t>Annotate disabled Electronic Prescription.</t>
  </si>
  <si>
    <t>TC_DISP_MOD_013</t>
  </si>
  <si>
    <t>Annotate disabled Chart based Electronic Prescription.</t>
  </si>
  <si>
    <t>TC_DISP_MOD_006</t>
  </si>
  <si>
    <t>DISP-83</t>
  </si>
  <si>
    <t>Re-enable dispense event - Dispense with repeats available for future dispense.</t>
  </si>
  <si>
    <t>TC_DISP_MOD_007</t>
  </si>
  <si>
    <t>Re-enable Electronic Prescription without dispensing.</t>
  </si>
  <si>
    <t>TC_DISP_MOD_015</t>
  </si>
  <si>
    <t>Re-enable Chart based Electronic Prescription item without dispensing.</t>
  </si>
  <si>
    <t>TC_DISP_MOD_008</t>
  </si>
  <si>
    <t>DISP-84</t>
  </si>
  <si>
    <t>Check event log post disabling and re-enabling prescription events.</t>
  </si>
  <si>
    <t>TC_DISP_MOD_009</t>
  </si>
  <si>
    <t>DISP-85</t>
  </si>
  <si>
    <t>Available prescriptions for Active Script List - Disabled Electronic Prescription.</t>
  </si>
  <si>
    <t>TC_DISP_SUB_001</t>
  </si>
  <si>
    <t>DISP-19</t>
  </si>
  <si>
    <t>Dispensing System user submits dispense record. Dispense against original prescription.</t>
  </si>
  <si>
    <t>TC_DISP_SUB_032</t>
  </si>
  <si>
    <t xml:space="preserve">Dispensing System user submits dispense record. Dispense against repeat authorisation. </t>
  </si>
  <si>
    <t>TC_DISP_SUB_002</t>
  </si>
  <si>
    <t>Dispensing System user submits dispense record. Dispense in South Australia.</t>
  </si>
  <si>
    <t>TC_DISP_SUB_003</t>
  </si>
  <si>
    <t>DISP-19A</t>
  </si>
  <si>
    <t>Dispensing Event for Electronic Prescription with repeats - Original Electronic Prescription not yet dispensed (being processed).</t>
  </si>
  <si>
    <t>TC_DISP_SUB_004</t>
  </si>
  <si>
    <t>Dispensing Event for Electronic Prescription with repeats - Original Electronic Prescription dispensed but then reversed.</t>
  </si>
  <si>
    <t>TC_DISP_SUB_005</t>
  </si>
  <si>
    <t>Dispensing Event for Electronic Prescription with repeats - Original Electronic Prescription dispensed.</t>
  </si>
  <si>
    <t>TC_DISP_SUB_006</t>
  </si>
  <si>
    <t>DISP-20</t>
  </si>
  <si>
    <t>Dispensing System defaults to Electronic address stored against SoC</t>
  </si>
  <si>
    <t>TC_DISP_SUB_022</t>
  </si>
  <si>
    <t>Dispensing System defaults to Electronic address stored against SoC for a Chart-based Electronic Prescription</t>
  </si>
  <si>
    <t>TC_DISP_SUB_008</t>
  </si>
  <si>
    <t>DISP-21A</t>
  </si>
  <si>
    <t>Dispensing user requests dispense record for an expired prescription.</t>
  </si>
  <si>
    <t>TC_DISP_SUB_009</t>
  </si>
  <si>
    <t>DISP-22</t>
  </si>
  <si>
    <t>Dispensing System user submits dispense record to NPDS.</t>
  </si>
  <si>
    <t>TC_DISP_SUB_030</t>
  </si>
  <si>
    <t>Dispensing System user disables the prescription and submits to NPDS, which includes an annotation</t>
  </si>
  <si>
    <t>TC_DISP_SUB_023</t>
  </si>
  <si>
    <t>Dispensing System user submits Chart based Electronic Prescription dispense record to NPDS</t>
  </si>
  <si>
    <t>TC_DISP_SUB_031</t>
  </si>
  <si>
    <t>Dispensing System user disables Chart-based Electronic Prescription and submits to NPDS, which includes an annotation</t>
  </si>
  <si>
    <t>TC_DISP_SUB_010</t>
  </si>
  <si>
    <t>DISP-23</t>
  </si>
  <si>
    <t>TC_DISP_SUB_011</t>
  </si>
  <si>
    <t>DISP-24</t>
  </si>
  <si>
    <t>Dispensing System cancels the process  prior to dispense notice being posted to the NPDS.</t>
  </si>
  <si>
    <t>TC_DISP_SUB_012</t>
  </si>
  <si>
    <t>Dispensing System user does not dispense the dispense record, which times out as NPDS is Unavailable.</t>
  </si>
  <si>
    <t>TC_DISP_SUB_026</t>
  </si>
  <si>
    <t>Dispensing System cancels the process  prior to dispense notice being posted to the NPDS - Chart based Electronic Prescription</t>
  </si>
  <si>
    <t>TC_DISP_SUB_027</t>
  </si>
  <si>
    <t>Dispensing System user does not dispense the dispense record, which times out as NPDS is Unavailable Chart based Electronic Prescription</t>
  </si>
  <si>
    <t>TC_DISP_SUB_013</t>
  </si>
  <si>
    <t>DISP-25</t>
  </si>
  <si>
    <t>Dispensing System user reverses the dispense event  after dispense notice has been posted to the NPDS</t>
  </si>
  <si>
    <t>TC_DISP_SUB_028</t>
  </si>
  <si>
    <t>Dispensing System user reverses the dispense event  after dispense notice has been posted to the NPDS - Chart based Electronic Prescription.</t>
  </si>
  <si>
    <t>TC_DISP_SUB_014</t>
  </si>
  <si>
    <t>DISP-27</t>
  </si>
  <si>
    <t>Dispensing System user submits dispense record to NPDS. NPDS Acknowledges receipt.</t>
  </si>
  <si>
    <t>TC_DISP_SUB_015</t>
  </si>
  <si>
    <t>DISP-28</t>
  </si>
  <si>
    <t>Dispensing System user reverses dispense record to NPDS. NPDS Acknowledges receipt.</t>
  </si>
  <si>
    <t>TC_DISP_SUB_016</t>
  </si>
  <si>
    <t>DISP-29</t>
  </si>
  <si>
    <t>Dispensing System user submits dispense record to NPDS. NPDS becomes available.</t>
  </si>
  <si>
    <t>TC_DISP_SUB_017</t>
  </si>
  <si>
    <t>Dispenser makes changes to the dispense record post finalisation. NPDS becomes available.</t>
  </si>
  <si>
    <t>TC_DISP_SUB_018</t>
  </si>
  <si>
    <t>Dispensing System user cancels the process  prior to dispense notice being posted to the NPDS. NPDS becomes available.</t>
  </si>
  <si>
    <t>TC_DISP_SUB_019</t>
  </si>
  <si>
    <t>Dispensing System user reverses the dispense event  after dispense notice has been posted to the NPDS. NPDS becomes available.</t>
  </si>
  <si>
    <t>TC_DISP_SUB_020</t>
  </si>
  <si>
    <t>DISP-50</t>
  </si>
  <si>
    <t>Dispensing System user displays PRES-18 and PRES-18B details prior to submission of dispense record.</t>
  </si>
  <si>
    <t>TC_DISP_SUB_029</t>
  </si>
  <si>
    <t>Dispensing System user displays PRES-18 and PRES-18B details prior to submission of Chart-based Electronic Prescription dispense record.</t>
  </si>
  <si>
    <t>TC_DISP_REC_001</t>
  </si>
  <si>
    <t>DISP-38</t>
  </si>
  <si>
    <t xml:space="preserve">Dispensing System user enters DSPID manually into an electronic dispense record </t>
  </si>
  <si>
    <t>TC_DISP_REC_002</t>
  </si>
  <si>
    <t>DISP-38A</t>
  </si>
  <si>
    <t>Dispensing System user enters DSPID manually into an electronic dispense record - NPDS becomes Available.</t>
  </si>
  <si>
    <t>TC_DISP_REC_003</t>
  </si>
  <si>
    <t>DISP-39</t>
  </si>
  <si>
    <t>Dispensing System user reconciles against owing prescription.</t>
  </si>
  <si>
    <t>TC_DISP_REC_004</t>
  </si>
  <si>
    <t>DISP-42</t>
  </si>
  <si>
    <t>Dispensing System selects to Reconcile. Dispensing System provides suitable Review of Dispense Record against Electronic Prescription.</t>
  </si>
  <si>
    <t>TC_DISP_REC_005</t>
  </si>
  <si>
    <t>DISP-43</t>
  </si>
  <si>
    <t>Dispensing System user performs the Reconciliation and marks the dispense record 'Reconciled'.</t>
  </si>
  <si>
    <t>TC_DISP_REC_006</t>
  </si>
  <si>
    <t>DISP-43B</t>
  </si>
  <si>
    <t>Dispensing System user re-sends EoP.</t>
  </si>
  <si>
    <t>TC_DISP_REG_001</t>
  </si>
  <si>
    <t>DISP-200</t>
  </si>
  <si>
    <t>Healthcare provider user dispenses an Electronic Prescription and sends to ASL. One ASLR.</t>
  </si>
  <si>
    <t>TC_DISP_REG_002</t>
  </si>
  <si>
    <t>Healthcare provider user dispenses an Electronic Prescription and sends to ASL. Other ASLR.</t>
  </si>
  <si>
    <t>TC_DISP_REG_003</t>
  </si>
  <si>
    <t>DISP-205</t>
  </si>
  <si>
    <t>Dispensing System used for assisted registration of SoC for an Active Script List.</t>
  </si>
  <si>
    <t>TC_DISP_REG_004</t>
  </si>
  <si>
    <t>DISP-73</t>
  </si>
  <si>
    <t>IHI - HI_330_016832, HI_330_016813</t>
  </si>
  <si>
    <t>TC_DISP_REG_005</t>
  </si>
  <si>
    <t>Associated Test Case - Register an SoC for an ASL. Include an IHI with status Active and Verified.</t>
  </si>
  <si>
    <t>TC_DISP_REG_006</t>
  </si>
  <si>
    <t>Associated Test Case - Update SoC registration IHI details - Include an IHI with status Active and Verified.</t>
  </si>
  <si>
    <t>TC_DISP_REG_007</t>
  </si>
  <si>
    <t>Associated Test Case - Register an SoC for an ASL. Include an IHI with status NOT Active and Verified -IHI cannot be included in ASL registration.</t>
  </si>
  <si>
    <t>TC_DISP_REG_008</t>
  </si>
  <si>
    <t>Associated Test Case - Update SoC registration IHI details - Include an IHI with status NOT Active and Verified.</t>
  </si>
  <si>
    <t>TC_DISP_REG_009</t>
  </si>
  <si>
    <t>DISP-210</t>
  </si>
  <si>
    <t>Healthcare provider user assisted registration - pre-populated data and send SoC's Information.</t>
  </si>
  <si>
    <t>TC_DISP_REG_010</t>
  </si>
  <si>
    <t>DISP-215</t>
  </si>
  <si>
    <t>Healthcare provider user adds a carer or an agent to the SoC's ASL - Consent captured.</t>
  </si>
  <si>
    <t>TC_DISP_REG_025</t>
  </si>
  <si>
    <t>Healthcare provider user adds a carer or an agent to the SoC's ASL - Consent not captured.</t>
  </si>
  <si>
    <t>TC_DISP_REG_011</t>
  </si>
  <si>
    <t>DISP-220</t>
  </si>
  <si>
    <t>Healthcare provider user adds a carer to the SoC's ASL.</t>
  </si>
  <si>
    <t>TC_DISP_REG_012</t>
  </si>
  <si>
    <t>Healthcare provider user adds an agent to the SoC's ASL.</t>
  </si>
  <si>
    <t>TC_DISP_REG_013</t>
  </si>
  <si>
    <t>DISP-225</t>
  </si>
  <si>
    <t>Healthcare provider user adds carer information to the SoC's ASL.</t>
  </si>
  <si>
    <t>TC_DISP_REG_014</t>
  </si>
  <si>
    <t>DISP-230</t>
  </si>
  <si>
    <t>Healthcare provider user adds agent information to the SoC's ASL.</t>
  </si>
  <si>
    <t>TC_DISP_REG_015</t>
  </si>
  <si>
    <t>DISP-235</t>
  </si>
  <si>
    <t xml:space="preserve">Healthcare provider user adds an organisation as a carer to the SoC's ASL </t>
  </si>
  <si>
    <t>TC_DISP_REG_016</t>
  </si>
  <si>
    <t>DISP-240</t>
  </si>
  <si>
    <t>Healthcare provider user records a primary contact point for the SoC/carer of the ASL.</t>
  </si>
  <si>
    <t>TC_DISP_REG_017</t>
  </si>
  <si>
    <t>Healthcare provider user records several primary contact points for the SoC/carer of the ASL.</t>
  </si>
  <si>
    <t>TC_DISP_REG_018</t>
  </si>
  <si>
    <t>DISP-250</t>
  </si>
  <si>
    <t>Healthcare provider user modifies SoC's carer's personal information in ASL.</t>
  </si>
  <si>
    <t>TC_DISP_REG_019</t>
  </si>
  <si>
    <t>Healthcare provider user modifies SoC's agent's personal information in ASL.</t>
  </si>
  <si>
    <t>TC_DISP_REG_020</t>
  </si>
  <si>
    <t>Healthcare provider user removes SoC's carer’s personal information in ASL.</t>
  </si>
  <si>
    <t>TC_DISP_REG_021</t>
  </si>
  <si>
    <t>Healthcare provider user removes SoC agent’s personal information in ASL.</t>
  </si>
  <si>
    <t>TC_DISP_REG_022</t>
  </si>
  <si>
    <t>DISP-255</t>
  </si>
  <si>
    <t>System checks IHI Status, prior to displaying registration form - IHI is valid.</t>
  </si>
  <si>
    <t>TC_DISP_REG_023</t>
  </si>
  <si>
    <t>System checks IHI Status, prior to displaying registration form - IHI is not Verified.</t>
  </si>
  <si>
    <t>TC_DISP_REG_024</t>
  </si>
  <si>
    <t>System checks IHI Status, prior to displaying registration form - IHI is not Active.</t>
  </si>
  <si>
    <t>System checks IHI Status, prior to displaying registration form - IHI is valid but validation out of date.</t>
  </si>
  <si>
    <t>TC_DISP_VW_001</t>
  </si>
  <si>
    <t>DISP-275</t>
  </si>
  <si>
    <t>Healthcare provider user views a patient record - Registered.</t>
  </si>
  <si>
    <t>TC_DISP_VW_002</t>
  </si>
  <si>
    <t>Healthcare provider user views a patient record - Unregistered.</t>
  </si>
  <si>
    <t>TC_DISP_VW_003</t>
  </si>
  <si>
    <t>DISP-280</t>
  </si>
  <si>
    <t>Healthcare provider user views the Subject of Care’s Active Script List - Consent = Yes</t>
  </si>
  <si>
    <t>TC_DISP_VW_004</t>
  </si>
  <si>
    <t>Healthcare provider user views the Subject of Care’s Active Script List - Consent = No</t>
  </si>
  <si>
    <t>TC_DISP_VW_005</t>
  </si>
  <si>
    <t>Healthcare provider user views the Subject of Care’s Active Script List - SoC does not have a registered ASL.</t>
  </si>
  <si>
    <t>TC_DISP_VW_006</t>
  </si>
  <si>
    <t>DISP-290</t>
  </si>
  <si>
    <t>Check the patient record in system - note displayed Name.</t>
  </si>
  <si>
    <t>TC_DISP_VW_007</t>
  </si>
  <si>
    <t>DISP-295</t>
  </si>
  <si>
    <t>Check the patient record in the system - note site consent for Healthcare provider organisation(has site consent).</t>
  </si>
  <si>
    <t>TC_DISP_VW_008</t>
  </si>
  <si>
    <t>Check the patient record in the system - note site consent for Healthcare provider organisation(does not have site consent).</t>
  </si>
  <si>
    <t>TC_DISP_VW_009</t>
  </si>
  <si>
    <t>DISP-305</t>
  </si>
  <si>
    <t>Healthcare provider requests site access.</t>
  </si>
  <si>
    <t>TC_DISP_VW_010</t>
  </si>
  <si>
    <t>DISP-315</t>
  </si>
  <si>
    <t>Healthcare provider user views the Subject of Care’s Active Script List - check information.</t>
  </si>
  <si>
    <t>TC_DISP_DSP_001</t>
  </si>
  <si>
    <t>DISP-345</t>
  </si>
  <si>
    <t>Healthcare provider user notes checkbox for EP or Non-EP repeat authorisation - Patient has exercised their choice to keep the information away from their ASL.</t>
  </si>
  <si>
    <t>TC_DISP_DSP_002</t>
  </si>
  <si>
    <t>Healthcare provider user notes checkbox for EP or Non-EP repeat authorisation - The prescription will be sent directly to a pharmacy and must not be sent to an ASL.</t>
  </si>
  <si>
    <t>TC_DISP_DSP_003</t>
  </si>
  <si>
    <t>DISP-350</t>
  </si>
  <si>
    <t>Healthcare provider user generates repeat prescription from original dispense event - check 'Send to ASL' checkbox setting for repeats.</t>
  </si>
  <si>
    <t>TC_DISP_DSP_004</t>
  </si>
  <si>
    <t>Healthcare provider user generates repeat prescription from latest repeat dispense event - check 'Send to ASL' checkbox setting for next repeat.</t>
  </si>
  <si>
    <t>TC_DISP_DSP_005</t>
  </si>
  <si>
    <t>DISP-360</t>
  </si>
  <si>
    <t>Check meta-data send status for EP repeat with instruction "the patient consents to the prescription being added to the ASL".</t>
  </si>
  <si>
    <t>TC_DISP_DSP_006</t>
  </si>
  <si>
    <t>Check meta-data send status for EP repeat, without instruction - i.e. no objection to the prescription being added to the ASL.</t>
  </si>
  <si>
    <t>TC_DISP_DSP_007</t>
  </si>
  <si>
    <t>Check meta-data send status for EP repeat with instruction "the prescription will be sent directly to a dispenser and must not be sent to an ASL".</t>
  </si>
  <si>
    <t>TC_DISP_DSP_008</t>
  </si>
  <si>
    <t>DISP-365</t>
  </si>
  <si>
    <t>Healthcare provider user generates EP repeat - send  instruction is that the repeat authorisation is to be sent directly to a dispenser.</t>
  </si>
  <si>
    <t>TC_DISP_DSP_009</t>
  </si>
  <si>
    <t>DISP-370</t>
  </si>
  <si>
    <t>Healthcare provider user retrieves a prescription for dispense - check for pre-population.</t>
  </si>
  <si>
    <t>TC_DISP_DSP_010</t>
  </si>
  <si>
    <t>DISP-390</t>
  </si>
  <si>
    <t>Healthcare provider user generates repeat dispense record - Check EoP created</t>
  </si>
  <si>
    <t>Dispensing Systems</t>
  </si>
  <si>
    <t>Conformance Requirements Reference</t>
  </si>
  <si>
    <r>
      <t xml:space="preserve">PRIORITY
</t>
    </r>
    <r>
      <rPr>
        <sz val="8"/>
        <rFont val="Calibri"/>
        <family val="2"/>
        <scheme val="minor"/>
      </rPr>
      <t>(Mandatory, Optional, Recommended, Conditional)</t>
    </r>
  </si>
  <si>
    <t>NPDS Applicable</t>
  </si>
  <si>
    <t>Preconditions</t>
  </si>
  <si>
    <t>TEST CASES</t>
  </si>
  <si>
    <t>TEST EVIDENCE (SCREEN SHOTS, RECORDINGS, FILES)</t>
  </si>
  <si>
    <t>CALC.</t>
  </si>
  <si>
    <t>MANDATORY AND N/A</t>
  </si>
  <si>
    <t>START:   Authentication and Authorisation</t>
  </si>
  <si>
    <r>
      <t>The system</t>
    </r>
    <r>
      <rPr>
        <b/>
        <sz val="11"/>
        <color theme="1"/>
        <rFont val="Calibri"/>
        <family val="2"/>
        <scheme val="minor"/>
      </rPr>
      <t xml:space="preserve"> </t>
    </r>
    <r>
      <rPr>
        <sz val="11"/>
        <color theme="1"/>
        <rFont val="Calibri"/>
        <family val="2"/>
        <scheme val="minor"/>
      </rPr>
      <t xml:space="preserve">SHALL allow access to electronic prescribing capability (including dispensing capability) only to designated user accounts.
</t>
    </r>
    <r>
      <rPr>
        <i/>
        <sz val="11"/>
        <color theme="1"/>
        <rFont val="Calibri"/>
        <family val="2"/>
        <scheme val="minor"/>
      </rPr>
      <t>Note: only users designated by the healthcare organisation as having dispensing rights may access the electronic prescribing capability.</t>
    </r>
  </si>
  <si>
    <t>Security Profiles Set-up for the users</t>
  </si>
  <si>
    <t xml:space="preserve">All Electronic dispensing capabilities available to the user - i.e.. Option to use and dispense with Electronic Prescriptions.
</t>
  </si>
  <si>
    <t>Security Profiles with Electronic Prescription access for assign</t>
  </si>
  <si>
    <t>TBD</t>
  </si>
  <si>
    <t xml:space="preserve">Log in to the electronic dispensing systems - User does not have dispensing rights. </t>
  </si>
  <si>
    <t xml:space="preserve">All Electronic dispensing capabilities unavailable to the user - i.e. Cannot use Electronic Prescriptions. No Electronic Prescription functions, prompts etc. available to the user.
</t>
  </si>
  <si>
    <r>
      <t>The system SHALL</t>
    </r>
    <r>
      <rPr>
        <b/>
        <sz val="11"/>
        <color theme="1"/>
        <rFont val="Calibri"/>
        <family val="2"/>
        <scheme val="minor"/>
      </rPr>
      <t xml:space="preserve"> </t>
    </r>
    <r>
      <rPr>
        <sz val="11"/>
        <color theme="1"/>
        <rFont val="Calibri"/>
        <family val="2"/>
        <scheme val="minor"/>
      </rPr>
      <t xml:space="preserve">provide single factor, multi-stage, or multi-factor authentication on all user accounts.
</t>
    </r>
    <r>
      <rPr>
        <i/>
        <sz val="11"/>
        <color theme="1"/>
        <rFont val="Calibri"/>
        <family val="2"/>
        <scheme val="minor"/>
      </rPr>
      <t>Note: Dispensing Systems provide an account for each user. Users are identified in relation to a dispense event by entering their initials. Dispensing Systems then associate the initials entered with the account. There is no requirement to "login" (e.g. enter username and password) for each dispenser for each dispense
transaction. Existing arrangements in dispensing software and practice may meet the requirement, if the requirement for
single factor authentication is met (i.e. password may be required if different initials from last transaction are used).</t>
    </r>
    <r>
      <rPr>
        <sz val="11"/>
        <color theme="1"/>
        <rFont val="Calibri"/>
        <family val="2"/>
        <scheme val="minor"/>
      </rPr>
      <t xml:space="preserve">
</t>
    </r>
    <r>
      <rPr>
        <i/>
        <sz val="11"/>
        <color theme="1"/>
        <rFont val="Calibri"/>
        <family val="2"/>
        <scheme val="minor"/>
      </rPr>
      <t xml:space="preserve">
Testing Note: only test the authentication your system uses.</t>
    </r>
  </si>
  <si>
    <t>Dispensing System has single factor authentication.</t>
  </si>
  <si>
    <t xml:space="preserve">Dispenser enters details and password. </t>
  </si>
  <si>
    <t>Account accessed.</t>
  </si>
  <si>
    <r>
      <t xml:space="preserve">User exists in system.
</t>
    </r>
    <r>
      <rPr>
        <i/>
        <sz val="11"/>
        <rFont val="Calibri"/>
        <family val="2"/>
        <scheme val="minor"/>
      </rPr>
      <t xml:space="preserve">
Note - Dependent on individual dispensing system design - dispensing system may only need to provide unique initials. </t>
    </r>
  </si>
  <si>
    <t>Dispensing System has multi-stage authentication.</t>
  </si>
  <si>
    <t>User exists in system. 
Token and / or other multi-stage authentication set-up for use.</t>
  </si>
  <si>
    <t xml:space="preserve">Dispensing System has multi-factor authentication. </t>
  </si>
  <si>
    <t>User exists in system. 
Token and password and / or other multi-factor authentication set-up for use.</t>
  </si>
  <si>
    <r>
      <t xml:space="preserve">The system SHALL allow access to the capability for dispensing against Electronic Prescriptions only to designated user accounts.
</t>
    </r>
    <r>
      <rPr>
        <i/>
        <sz val="11"/>
        <color theme="1"/>
        <rFont val="Calibri"/>
        <family val="2"/>
        <scheme val="minor"/>
      </rPr>
      <t>Note: only users designated by the healthcare organisation as having dispensing rights may access electronic prescribing capability. Creating and uploading a dispense record under a guest account or any other anonymous account is disallowed.</t>
    </r>
  </si>
  <si>
    <t>Dispensing System user set-up includes ability to designate dispensing rights to Users.</t>
  </si>
  <si>
    <t>System Identifies user as user with Electronic Prescription dispensing capability and has dispensing capability.</t>
  </si>
  <si>
    <t>Dispensing users set-up with dispensing rights - designated by healthcare organisation.</t>
  </si>
  <si>
    <t>System Identifies user as user without Electronic Prescription dispensing capability - no access for the user.</t>
  </si>
  <si>
    <t>User Accounts set-up without dispensing rights.</t>
  </si>
  <si>
    <t>The system SHALL record the following information with each account:
•	Full Name 
•	AHPRA Number (if any) 
•	User Class: Pharmacist, Supervising Pharmacist, Pharmacy Technician, etc 
•	HPI-I (if any).
Note: the user classes available in the system is a software design decision and should reflect real world occupations/business practices.</t>
  </si>
  <si>
    <t xml:space="preserve">Security Models Established </t>
  </si>
  <si>
    <t>User checks their own records.</t>
  </si>
  <si>
    <t>Records for Account:
•	Full Name 
•	AHPRA Number (if any) 
•	User Class: Pharmacist, Supervising Pharmacist, Pharmacy Technician, etc  and
•	HPI-I (if any).</t>
  </si>
  <si>
    <t>Account Models for all User Classes</t>
  </si>
  <si>
    <t xml:space="preserve">Where only single factor or multi-stage authentication is provided, the system SHALL use strong authentication. This is to be done by at least one of the following 3 approaches:
1.	allow either healthcare organisations the ability to establish authentication parameters. Including, but not limited to:
• Minimum password length 
•	Password composition 
•	Password retry limit (before lockout) 
•	Password refresh interval (frequency with which new password must be created) 
•	Password reuse interval (period which must expire before a password may be reused).
2.	Require all users to have a strong password which permits the use of special characters with a minimum of:
•	Eight characters 
•	One letter 
•	One number. 
3.	Require all users to have passwords aligned to ISM Security Control 0417 and ISM Security Control 0421.
Note: healthcare organisations shall have the support of the system in the implementation of access control policies.
Note: some Software-As-A-Service software are not able to adopt password policy at an organisational level and as such must ensure users have a strong password.
</t>
  </si>
  <si>
    <t>System supports single factor or multi stage authentication.
System uses at least one of the conditional approaches.</t>
  </si>
  <si>
    <r>
      <t xml:space="preserve">CONDITION: System uses authentication approach '1'.
</t>
    </r>
    <r>
      <rPr>
        <sz val="11"/>
        <rFont val="Calibri"/>
        <family val="2"/>
        <scheme val="minor"/>
      </rPr>
      <t xml:space="preserve">
System uses authentication parameters - Option 1 of requirements.</t>
    </r>
  </si>
  <si>
    <t xml:space="preserve"> System authentication includes at least the following: 
- Minimum password length 
- Password composition 
- Password retry limit (before lockout) 
- Password refresh interval (frequency with which new password must be created)  and
- Password reuse interval (period which must expire before a password may be reused).</t>
  </si>
  <si>
    <r>
      <t xml:space="preserve">CONDITION: System uses authentication approach '2'.
</t>
    </r>
    <r>
      <rPr>
        <sz val="11"/>
        <rFont val="Calibri"/>
        <family val="2"/>
        <scheme val="minor"/>
      </rPr>
      <t xml:space="preserve">
System uses authentication parameters - Option 2 of requirements.</t>
    </r>
  </si>
  <si>
    <t xml:space="preserve">User password make-up: 
- Is of at least eight characters
- Contains at least one letter
- Contains at least one number
</t>
  </si>
  <si>
    <r>
      <t xml:space="preserve">CONDITION: System uses authentication approach '3'.
</t>
    </r>
    <r>
      <rPr>
        <sz val="11"/>
        <rFont val="Calibri"/>
        <family val="2"/>
        <scheme val="minor"/>
      </rPr>
      <t xml:space="preserve">
System uses authentication parameters - Option 3 of requirements.</t>
    </r>
  </si>
  <si>
    <r>
      <t xml:space="preserve">User passwords align to   ISM Security Control 0417 and ISM Security Control 0421.
</t>
    </r>
    <r>
      <rPr>
        <i/>
        <sz val="11"/>
        <rFont val="Calibri"/>
        <family val="2"/>
        <scheme val="minor"/>
      </rPr>
      <t>Note: See Information Security Manual (ISM) https://www.cyber.gov.au/acsc/view-all-content/ism</t>
    </r>
  </si>
  <si>
    <t>The system SHALL facilitate the identification and recording of the identity of each user involved with dispensing activity.</t>
  </si>
  <si>
    <t xml:space="preserve">User uses the system:
- Dispensing Activity </t>
  </si>
  <si>
    <t>Any / all users identified on use by the system and identity recorded.</t>
  </si>
  <si>
    <t xml:space="preserve">User(s)in the system for use. </t>
  </si>
  <si>
    <t>The system SHALL facilitate the identification and recording of the identity of the dispenser authorising the dispensing activity.
Note: the person authorising the dispense record to be submitted to the NPDS needs to be identified and details captured.</t>
  </si>
  <si>
    <t xml:space="preserve">Identity set-up
</t>
  </si>
  <si>
    <t>Dispenser uses the system:
- Authorising Activity</t>
  </si>
  <si>
    <t>Dispensing user Identified by the system and identity can be recorded.</t>
  </si>
  <si>
    <t>Dispenser in the system for use.</t>
  </si>
  <si>
    <r>
      <t xml:space="preserve">The system SHALL automatically log off an account, or require re-authentication, after a period of inactivity.
The period of inactivity SHALL be either:
1. configurable by the healthcare organisation AND the default SHOULD be no longer than 15min
OR
2. a time period set by the software vendor no longer than 15 minutes.
</t>
    </r>
    <r>
      <rPr>
        <i/>
        <sz val="11"/>
        <color theme="1"/>
        <rFont val="Calibri"/>
        <family val="2"/>
        <scheme val="minor"/>
      </rPr>
      <t>Note: healthcare organisations need to be able to define a period of inactivity after which the dispenser's terminal may be considered unattended and vulnerable to misuse.
Note: software-as-a-Service providers may not be able to set time period for each organisation and as such may select a time period no longer than 15 minutes for all users.</t>
    </r>
  </si>
  <si>
    <t xml:space="preserve">User and password Security Model established:
- User Time Out
</t>
  </si>
  <si>
    <t>User is logged in but the period of inactivity expires as set by the healthcare organisation</t>
  </si>
  <si>
    <t xml:space="preserve">User is automatically logged out or the system requires re-authentication. 
</t>
  </si>
  <si>
    <t>User is logged in but the period of inactivity expires as set by the software vendor</t>
  </si>
  <si>
    <t>User is automatically logged out or the system requires re-authentication. 
Time-Out period does not exceed 15 minutes.</t>
  </si>
  <si>
    <r>
      <t>If the authorised dispenser identification is not present, the system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execute the dispense function.</t>
    </r>
  </si>
  <si>
    <t>Authorised Dispenser and User Accounts set-up.</t>
  </si>
  <si>
    <t>Authorised Dispenser NOT Present - Electronic Prescription dispensing options NOT available to User.</t>
  </si>
  <si>
    <t xml:space="preserve">User without Dispensing Privileges </t>
  </si>
  <si>
    <t>If the system is comprised of multiple products with different branding, or optional installation configurations, that are providing functionality that is tested as a part of conformance, to this conformance profile, then all of the products associated with the specific function need to be operating when transacting with a NPDS and ASLR.
If one or more of the products associated with the specific function is not operating, then the system SHALL NOT interact with the NPDS or ASLR.
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NPDS and ASLR are permitted only when all products associated with the specific function are operating and active.</t>
  </si>
  <si>
    <t>Appropriate system configuration.
NPDS Available.</t>
  </si>
  <si>
    <t xml:space="preserve">CONDITION: Solution comprises of multiple products.
Transacting with NPDS - Conforming product(s) not operating.
Note: Full system configuration includes ALL conforming products in working operation as the system solution. Interaction with NPDS to be prevented should ANY conforming product in this configuration be non-operational.   
</t>
  </si>
  <si>
    <t xml:space="preserve">System cannot interact with NPDS.
Note: Appropriate message should indicate non-interaction with the NPDS while product(s) are non-operational. </t>
  </si>
  <si>
    <t>Appropriate System products.
Task Manager - Activate and Inactivate products.</t>
  </si>
  <si>
    <t>Appropriate system configuration.
ASLR Available.</t>
  </si>
  <si>
    <r>
      <rPr>
        <sz val="11"/>
        <color rgb="FF002060"/>
        <rFont val="Calibri"/>
        <family val="2"/>
        <scheme val="minor"/>
      </rPr>
      <t>CONDITION: Solution comprises of multiple products.</t>
    </r>
    <r>
      <rPr>
        <sz val="11"/>
        <rFont val="Calibri"/>
        <family val="2"/>
        <scheme val="minor"/>
      </rPr>
      <t xml:space="preserve">
Transacting with ASLR - Conforming product(s) not operating.
</t>
    </r>
    <r>
      <rPr>
        <i/>
        <sz val="11"/>
        <rFont val="Calibri"/>
        <family val="2"/>
        <scheme val="minor"/>
      </rPr>
      <t xml:space="preserve">Note: Full system configuration includes ALL conforming products in working operation as the system solution. Interaction with ASLR to be prevented should ANY conforming product in this configuration be non-operational.   </t>
    </r>
  </si>
  <si>
    <t xml:space="preserve">System cannot interact with ASLR.
Note: Appropriate message should indicate non-interaction with the NPDS while product(s) are non-operational. </t>
  </si>
  <si>
    <t>If the system stores passwords in any form, it SHALL ensure that the passwords are stored securely. This is to be done by:
•	not storing passwords as plain text 
•	ensuring that passwords are stored with salt added and encrypted using an ASD approved hashing algorithm.
Note: it is recommended that salt is unique randomly generated.</t>
  </si>
  <si>
    <t>System Security system established and maintained</t>
  </si>
  <si>
    <r>
      <rPr>
        <sz val="11"/>
        <color rgb="FF002060"/>
        <rFont val="Calibri"/>
        <family val="2"/>
        <scheme val="minor"/>
      </rPr>
      <t>CONDITION: System stores passwords</t>
    </r>
    <r>
      <rPr>
        <sz val="11"/>
        <color theme="1"/>
        <rFont val="Calibri"/>
        <family val="2"/>
        <scheme val="minor"/>
      </rPr>
      <t xml:space="preserve">
</t>
    </r>
    <r>
      <rPr>
        <sz val="11"/>
        <rFont val="Calibri"/>
        <family val="2"/>
        <scheme val="minor"/>
      </rPr>
      <t>Check stored passwords.</t>
    </r>
  </si>
  <si>
    <r>
      <t>1</t>
    </r>
    <r>
      <rPr>
        <sz val="11"/>
        <color rgb="FFFF0000"/>
        <rFont val="Calibri"/>
        <family val="2"/>
        <scheme val="minor"/>
      </rPr>
      <t>.</t>
    </r>
    <r>
      <rPr>
        <sz val="11"/>
        <rFont val="Calibri"/>
        <family val="2"/>
        <scheme val="minor"/>
      </rPr>
      <t xml:space="preserve"> Passwords are NOT stored as plain text
2.Passwords are stored with salt added and encrypted using an ASD approved hashing algorithm.
</t>
    </r>
  </si>
  <si>
    <t xml:space="preserve">If the system is intended to integrate with the healthcare provider organisation's Authorisation Service (e.g. Single-Sign-On Service), then the system SHOULD provide the capability for the healthcare provider organisation to disable application-level authentication. 
</t>
  </si>
  <si>
    <t>System Integrates to healthcare provider organisation’s single sign-on service.</t>
  </si>
  <si>
    <t>System is connected to Single-Sign On service
Healthcare provider organisation disables application level authentication.</t>
  </si>
  <si>
    <t>Application level authentication disabled.</t>
  </si>
  <si>
    <r>
      <t xml:space="preserve">Where the system is hosted and accessible over the public internet and the system is only using single factor or multi-stage authentication the system SHALL check the users’ credentials with a known breached credentials service or against a known breached password list. 
The system SHALL perform this check at the time the password is set by the user and on the first login after the known breached credentials service or password list has been updated. 
If the password was found in a past breach the user SHALL be required to update their password.  The user’s authentication SHALL be rejected until a password reset has been performed.
</t>
    </r>
    <r>
      <rPr>
        <i/>
        <sz val="11"/>
        <color theme="1"/>
        <rFont val="Calibri"/>
        <family val="2"/>
        <scheme val="minor"/>
      </rPr>
      <t xml:space="preserve">Note: a known breached credentials service is a service which provides either an application programming interface (API) to check if a password has been included in a known data breach or a list of all known passwords included in known data breaches.
Note: this requirement applies to software-as-a-service accessible over the public internet. Software which is deployed within a healthcare provider organisation's infrastructure does not need to meet this requirement.
</t>
    </r>
  </si>
  <si>
    <r>
      <t xml:space="preserve">System supports single factor or multi stage authentication
System Hosted and Accessible over Public Internet
Service list updated where appropriate
</t>
    </r>
    <r>
      <rPr>
        <i/>
        <sz val="11"/>
        <rFont val="Calibri"/>
        <family val="2"/>
        <scheme val="minor"/>
      </rPr>
      <t>Note: A known breached credentials service needs to be an external managed service (or list). Please refer to ‘Breached Password Services’ in Appendix B Implementation Advice in the conformance profile.</t>
    </r>
  </si>
  <si>
    <r>
      <rPr>
        <sz val="11"/>
        <color rgb="FF002060"/>
        <rFont val="Calibri"/>
        <family val="2"/>
        <scheme val="minor"/>
      </rPr>
      <t>CONDITION: System Hosted and</t>
    </r>
    <r>
      <rPr>
        <sz val="11"/>
        <color rgb="FFFF0000"/>
        <rFont val="Calibri"/>
        <family val="2"/>
        <scheme val="minor"/>
      </rPr>
      <t xml:space="preserve"> </t>
    </r>
    <r>
      <rPr>
        <sz val="11"/>
        <rFont val="Calibri"/>
        <family val="2"/>
        <scheme val="minor"/>
      </rPr>
      <t>Accessible</t>
    </r>
    <r>
      <rPr>
        <sz val="11"/>
        <color rgb="FFFF0000"/>
        <rFont val="Calibri"/>
        <family val="2"/>
        <scheme val="minor"/>
      </rPr>
      <t xml:space="preserve"> </t>
    </r>
    <r>
      <rPr>
        <sz val="11"/>
        <color rgb="FF002060"/>
        <rFont val="Calibri"/>
        <family val="2"/>
        <scheme val="minor"/>
      </rPr>
      <t>over Public Internet and only using single factor or multi-stage authentication.</t>
    </r>
    <r>
      <rPr>
        <sz val="11"/>
        <rFont val="Calibri"/>
        <family val="2"/>
        <scheme val="minor"/>
      </rPr>
      <t xml:space="preserve">
Password set by the user - No previous password breach</t>
    </r>
  </si>
  <si>
    <t>Credentials checked against breached credentials service / breached password list- ok.</t>
  </si>
  <si>
    <t>Users(s) in the system for use.
Breached Credentials Service.
User credentials already breached.</t>
  </si>
  <si>
    <r>
      <rPr>
        <sz val="11"/>
        <color rgb="FF002060"/>
        <rFont val="Calibri"/>
        <family val="2"/>
        <scheme val="minor"/>
      </rPr>
      <t xml:space="preserve">CONDITION: System Hosted and </t>
    </r>
    <r>
      <rPr>
        <sz val="11"/>
        <rFont val="Calibri"/>
        <family val="2"/>
        <scheme val="minor"/>
      </rPr>
      <t>Accessible</t>
    </r>
    <r>
      <rPr>
        <sz val="11"/>
        <color rgb="FF002060"/>
        <rFont val="Calibri"/>
        <family val="2"/>
        <scheme val="minor"/>
      </rPr>
      <t xml:space="preserve"> over Public Internet and only using single factor or multi-stage authentication.</t>
    </r>
    <r>
      <rPr>
        <sz val="11"/>
        <rFont val="Calibri"/>
        <family val="2"/>
        <scheme val="minor"/>
      </rPr>
      <t xml:space="preserve">
Password set by the user - Previous Breach</t>
    </r>
  </si>
  <si>
    <t>Credentials checked against breached credentials service / breached password list - user must update the password before continuing to use software.</t>
  </si>
  <si>
    <r>
      <rPr>
        <sz val="11"/>
        <color rgb="FF002060"/>
        <rFont val="Calibri"/>
        <family val="2"/>
        <scheme val="minor"/>
      </rPr>
      <t xml:space="preserve">CONDITION: System Hosted and </t>
    </r>
    <r>
      <rPr>
        <sz val="11"/>
        <rFont val="Calibri"/>
        <family val="2"/>
        <scheme val="minor"/>
      </rPr>
      <t>Accessible</t>
    </r>
    <r>
      <rPr>
        <sz val="11"/>
        <color rgb="FF002060"/>
        <rFont val="Calibri"/>
        <family val="2"/>
        <scheme val="minor"/>
      </rPr>
      <t xml:space="preserve"> over Public Internet and only using single factor or multi-stage authentication.</t>
    </r>
    <r>
      <rPr>
        <sz val="11"/>
        <rFont val="Calibri"/>
        <family val="2"/>
        <scheme val="minor"/>
      </rPr>
      <t xml:space="preserve">
First log-in after service or password update - No previous password breach</t>
    </r>
  </si>
  <si>
    <t>Credentials checked against breached credentials service / breached password list - ok.</t>
  </si>
  <si>
    <r>
      <rPr>
        <sz val="11"/>
        <color rgb="FF002060"/>
        <rFont val="Calibri"/>
        <family val="2"/>
        <scheme val="minor"/>
      </rPr>
      <t xml:space="preserve">CONDITION: System Hosted and </t>
    </r>
    <r>
      <rPr>
        <sz val="11"/>
        <rFont val="Calibri"/>
        <family val="2"/>
        <scheme val="minor"/>
      </rPr>
      <t>Accessible</t>
    </r>
    <r>
      <rPr>
        <sz val="11"/>
        <color rgb="FF002060"/>
        <rFont val="Calibri"/>
        <family val="2"/>
        <scheme val="minor"/>
      </rPr>
      <t xml:space="preserve"> over Public Internet and only using single factor or multi-stage authentication.</t>
    </r>
    <r>
      <rPr>
        <sz val="11"/>
        <rFont val="Calibri"/>
        <family val="2"/>
        <scheme val="minor"/>
      </rPr>
      <t xml:space="preserve">
First log-in after service or password update - Previous password breach</t>
    </r>
  </si>
  <si>
    <r>
      <t>The system SHOULD check users’ credentials with a</t>
    </r>
    <r>
      <rPr>
        <i/>
        <sz val="11"/>
        <color theme="1"/>
        <rFont val="Calibri"/>
        <family val="2"/>
        <scheme val="minor"/>
      </rPr>
      <t xml:space="preserve"> known breached credentials service</t>
    </r>
    <r>
      <rPr>
        <sz val="11"/>
        <color theme="1"/>
        <rFont val="Calibri"/>
        <family val="2"/>
        <scheme val="minor"/>
      </rPr>
      <t xml:space="preserve"> to ensure the credentials haven’t been used in a previous data breach. 
</t>
    </r>
    <r>
      <rPr>
        <i/>
        <sz val="11"/>
        <color theme="1"/>
        <rFont val="Calibri"/>
        <family val="2"/>
        <scheme val="minor"/>
      </rPr>
      <t xml:space="preserve">Note: a known breached credentials service is a service which provides either an API to check if a password has been included in a known data breach or a list of all known passwords included in known data breaches.
</t>
    </r>
    <r>
      <rPr>
        <sz val="11"/>
        <color theme="1"/>
        <rFont val="Calibri"/>
        <family val="2"/>
        <scheme val="minor"/>
      </rPr>
      <t xml:space="preserve">
</t>
    </r>
  </si>
  <si>
    <r>
      <t xml:space="preserve">Known breached credentials service in use.
</t>
    </r>
    <r>
      <rPr>
        <i/>
        <sz val="11"/>
        <rFont val="Calibri"/>
        <family val="2"/>
        <scheme val="minor"/>
      </rPr>
      <t>Note: A known breached credentials service needs to be an external managed service (or list). Please refer to ‘Breached Password Services’ in Appendix B Implementation Advice in the conformance profile.</t>
    </r>
  </si>
  <si>
    <t>Credentials checked against breached credentials service - no previous breach found.</t>
  </si>
  <si>
    <t>Users(s) in the system for use.
Breached Credentials Service 
User credentials already breached.</t>
  </si>
  <si>
    <t>Credentials checked against breached credentials service - Previous breach reported</t>
  </si>
  <si>
    <t>END:   Authentication and Authorisation</t>
  </si>
  <si>
    <t>Test Result Options</t>
  </si>
  <si>
    <t>Total Tests</t>
  </si>
  <si>
    <t>Tests Failed or TBD</t>
  </si>
  <si>
    <t>Fail</t>
  </si>
  <si>
    <t>Tests Passed or N/A</t>
  </si>
  <si>
    <t>N/A (Please provide reason)</t>
  </si>
  <si>
    <t>%Passed or N/A</t>
  </si>
  <si>
    <t>Pass</t>
  </si>
  <si>
    <t>START:   Audit</t>
  </si>
  <si>
    <r>
      <t xml:space="preserve">The system SHALL maintain audit logs associated with Electronic Prescription dispense events in accordance with relevant legislation and regulation.
</t>
    </r>
    <r>
      <rPr>
        <i/>
        <sz val="11"/>
        <color theme="1"/>
        <rFont val="Calibri"/>
        <family val="2"/>
        <scheme val="minor"/>
      </rPr>
      <t xml:space="preserve">Note: NSW regulations require audit logs to be retained for at least two years.
Note: storing the audit log in a location that is NOT the main system would assist data recovery efforts if the main system is compromised or unavailable.
</t>
    </r>
  </si>
  <si>
    <t xml:space="preserve">PDS Audit and other legal regulations and audit expectations are known.
Sufficient Electronic Prescription activity enabled to provide audit. </t>
  </si>
  <si>
    <t>Create electronic records for audit purposes: 
- Full Dispensing Activity
- Historical records</t>
  </si>
  <si>
    <t>Audit authority to dispense records maintained:
- Supporting NPDS Audit Requirements
- Retained for state-based regulation</t>
  </si>
  <si>
    <t xml:space="preserve">Test Data to create test 'traffic' for audit purposes:
Electronic Prescription dispense events
Chart-based Electronic Prescription dispense events
</t>
  </si>
  <si>
    <t>The system SHALL maintain an audit log of logon, logoff, stage-change and credential change activity for all user accounts.</t>
  </si>
  <si>
    <t xml:space="preserve">Audit capability and checking available. </t>
  </si>
  <si>
    <r>
      <t xml:space="preserve">User activity audited.
</t>
    </r>
    <r>
      <rPr>
        <i/>
        <sz val="11"/>
        <rFont val="Calibri"/>
        <family val="2"/>
        <scheme val="minor"/>
      </rPr>
      <t xml:space="preserve">Note: Full formats of audit details are covered in other tests in this section.
Note: Stage-change is where an additional credential is required - for example a PIN is required to undertake a particular function. Credential change would be the change of the form of the credential or a change to the value (for example, password change). </t>
    </r>
  </si>
  <si>
    <t>Full user set-up for test use.</t>
  </si>
  <si>
    <r>
      <rPr>
        <sz val="11"/>
        <color rgb="FF002060"/>
        <rFont val="Calibri"/>
        <family val="2"/>
        <scheme val="minor"/>
      </rPr>
      <t>CONDITION: System uses authentication which has stage-change functionality</t>
    </r>
    <r>
      <rPr>
        <sz val="11"/>
        <rFont val="Calibri"/>
        <family val="2"/>
        <scheme val="minor"/>
      </rPr>
      <t xml:space="preserve">
Stage-change account details changed </t>
    </r>
  </si>
  <si>
    <r>
      <t xml:space="preserve">The system SHALL record each dispense record generated in an audit log. The details of the record SHALL include:
•	Date and time of dispense record creation (time and time zone) 
•	The Globally Unique Prescription Identifier 
•	The Delivery Service Prescription Identifier (DSPID) 
•	Date and time receipt acknowledged by the Delivery Service (time and time zone) 
•	All information fields relevant to the dispense record.
•	All information fields relevant to the prescription record.
</t>
    </r>
    <r>
      <rPr>
        <i/>
        <sz val="11"/>
        <color theme="1"/>
        <rFont val="Calibri"/>
        <family val="2"/>
        <scheme val="minor"/>
      </rPr>
      <t xml:space="preserve">Note: at a minimum, all elements required by State/Territory legislation in a dispensing record must be included.
Note: storing the audit log in a location that is NOT the main system would assist data recovery efforts if the main system is compromised or unavailable.
</t>
    </r>
  </si>
  <si>
    <t>Audit capability and checking available. 
Interfacing NPDS environments available for testing.</t>
  </si>
  <si>
    <r>
      <t>Audit record created. Includes:
- Created Date and Time (time and time zone)
- Globally Unique Prescription Identifier
- Delivery Service Prescription Identifier (DSPID)
- Acknowledged Date and Time (time and time zone)
- All information fields contained in the dispense record.</t>
    </r>
    <r>
      <rPr>
        <i/>
        <sz val="11"/>
        <rFont val="Calibri"/>
        <family val="2"/>
        <scheme val="minor"/>
      </rPr>
      <t xml:space="preserve">
</t>
    </r>
    <r>
      <rPr>
        <sz val="11"/>
        <rFont val="Calibri"/>
        <family val="2"/>
        <scheme val="minor"/>
      </rPr>
      <t>- All information fields contained in the prescription record.</t>
    </r>
    <r>
      <rPr>
        <i/>
        <sz val="11"/>
        <rFont val="Calibri"/>
        <family val="2"/>
        <scheme val="minor"/>
      </rPr>
      <t xml:space="preserve">
</t>
    </r>
  </si>
  <si>
    <t xml:space="preserve">Full dispense record details for audit use:
Electronic Prescription dispense events
Chart-based Electronic Prescription dispense events
The UUID specification is available on the Internet, e.g. http://pubs.opengroup.org/onlinepubs/9629399/apdxa.htm </t>
  </si>
  <si>
    <t>Dispense record sent to NPDS.
PDS receives the Dispense record and acknowledges receipt.</t>
  </si>
  <si>
    <t xml:space="preserve">Audit record created. Includes:
- Receipt Date and Time (time and time zone)
</t>
  </si>
  <si>
    <r>
      <t xml:space="preserve">The system SHALL record each dispense record reversal request in the audit log. The details of the record SHALL include:
• Date and time of Dispense reversal (time and time zone) 
• The Globally Unique Prescription Identifier 
• The Delivery Service Prescription Identifier (DSPID) 
• Date and time of acknowledgement from the Delivery Service (time and time zone) 
• The success (or otherwise) of the reversal.
</t>
    </r>
    <r>
      <rPr>
        <i/>
        <sz val="11"/>
        <color theme="1"/>
        <rFont val="Calibri"/>
        <family val="2"/>
        <scheme val="minor"/>
      </rPr>
      <t xml:space="preserve">Note: reversal is used to reflect that the dispense record was created in error, not that it has been ceased or has expired.
</t>
    </r>
  </si>
  <si>
    <t>Audit capability and checking available. 
Dispense activity. 
NPDS Available.</t>
  </si>
  <si>
    <t>Dispense records reversed - Successful and unsuccessful</t>
  </si>
  <si>
    <t xml:space="preserve">Audit record created. Includes:
- Date and time of Dispense reversal (time and time zone) 
- The Globally Unique Prescription Identifier 
- The Delivery Service Prescription Identifier (DSPID) 
- Date and time of acknowledgement from the Delivery Service (time and time zone) 
- The success (or otherwise) of the reversal.
</t>
  </si>
  <si>
    <t>Full dispense reversal details for audit use:
Electronic Prescription dispense reversal events
Chart-based Electronic Prescription dispense reversal events</t>
  </si>
  <si>
    <t xml:space="preserve">The system SHALL, on request, generate a file or files that contain at least the following information in human readable format:
•	The information in the original Electronic Prescription 
•	The date and time the Electronic Prescription was retrieved from the NPDS
•	The information in electronic repeat authorisations (including non-PBS) 
•	All information in associated annotations 
•	All information about token(s) associated to the prescription and its repeat authorisations
Note: this requirement permits the generation of a file or files that can be shared or sent to relevant regulatory bodies on request. “Human readable formats” include text files, PDF files, log files or any other format that presents the required information “in the clear”.
Note: dispensing software must include the functionality to produce required information on demand without the pharmacist needing assistance from a third party.
</t>
  </si>
  <si>
    <t>Original Electronic Prescriptions exist in the system (see Test Data).</t>
  </si>
  <si>
    <t xml:space="preserve">File generated includes ALL specified requirements and is in a format that can be send electronically: Text, PDF, log file or others
The file has complete and correct information as per requirements.
</t>
  </si>
  <si>
    <t xml:space="preserve">Existing Electronic Prescriptions with full details that serve requirements for sending.
Existing Chart-based Electronic Prescriptions with full details that serve requirements for sending.
</t>
  </si>
  <si>
    <r>
      <t xml:space="preserve">When the system is used to generate a file for submission to a regulatory body, the file SHALL clearly indicate that it cannot
be used as a prescription.
</t>
    </r>
    <r>
      <rPr>
        <i/>
        <sz val="11"/>
        <color theme="1"/>
        <rFont val="Calibri"/>
        <family val="2"/>
        <scheme val="minor"/>
      </rPr>
      <t xml:space="preserve">Note: vendors may consider inclusion of a watermark.
</t>
    </r>
  </si>
  <si>
    <t>Prescription file generated for sending to regulatory body and includes clear indication that this cannot be used as a prescription.</t>
  </si>
  <si>
    <t>Existing Electronic Prescriptions with full details.</t>
  </si>
  <si>
    <t>The system SHALL maintain an audit log of access to Active Script Lists.
The audit log SHALL include at least:
• Date and time of access (time and time zone) 
• Subject of Care’s IHI number 
• Organisation or site ID, or User ID (from the dispensing system) or both.</t>
  </si>
  <si>
    <t>Sufficient user access / viewing of ASL to generate Audit</t>
  </si>
  <si>
    <t xml:space="preserve">The Audit log contains appropriate viewing of ASL activity and includes:
- Date and time of access (time and time zone)
- Subject of Care’s IHI number
- Organisation or site ID, and / or User ID 
</t>
  </si>
  <si>
    <t>ASL Viewing traffic for Audit.</t>
  </si>
  <si>
    <t>END:   Audit</t>
  </si>
  <si>
    <t>START:   Cryptography</t>
  </si>
  <si>
    <t xml:space="preserve">Personal and sensitive information SHALL be encrypted when in transit. 
</t>
  </si>
  <si>
    <t>Electronic Prescription created and being transmitted</t>
  </si>
  <si>
    <t>Personal and sensitive information is encrypted.</t>
  </si>
  <si>
    <t>Electronic Prescription details</t>
  </si>
  <si>
    <t xml:space="preserve">Chart based Electronic Prescription being transmitted </t>
  </si>
  <si>
    <t>Check the personal and sensitive information in Transit - e.g. being sent to the NPDS.
Note: Personal and sensitive information is defined in the Conformance Profile's Glossary.</t>
  </si>
  <si>
    <t>Chart based Electronic Prescription details</t>
  </si>
  <si>
    <t>When connecting to a NPDS over a public network, the system SHALL authenticate the identity of the NPDS using Public Key Infrastructure (PKI).
Note: the Conformance Requirements will be updated if the approved authentication methods change.</t>
  </si>
  <si>
    <t>Dispensing System Setup to interact with NPDS</t>
  </si>
  <si>
    <r>
      <t xml:space="preserve">PDS Authenticated using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t>
    </r>
  </si>
  <si>
    <t>PDS System set-up for authentication, uses PKI.
Security Profiles set-up for all users.</t>
  </si>
  <si>
    <t xml:space="preserve">Dispensing System Setup to interact with NPDS
Invalid certificate is used. </t>
  </si>
  <si>
    <t xml:space="preserve">Connection is denied. 
</t>
  </si>
  <si>
    <t xml:space="preserve">When connecting to a NPDS over a public network, the system SHALL assert the identity of the organisation connecting the system to the NPDS.
</t>
  </si>
  <si>
    <t>Dispensing Systems Setup to interact appropriately with NPDS over a public network
NPDS Available
HI Service available</t>
  </si>
  <si>
    <t xml:space="preserve">Connect to NPDS System over a public network </t>
  </si>
  <si>
    <t>The system asserts the identity of the organisation connecting the system to the NPDS.</t>
  </si>
  <si>
    <t>Where the system interacts with the NPDS over a public network, the system SHALL ensure that all information sent over the public network is encrypted using Australian Signals Directorate (ASD) approved cryptographic algorithms.</t>
  </si>
  <si>
    <t xml:space="preserve">Interfacing systems set-up to check encryption
NPDS Available
</t>
  </si>
  <si>
    <t xml:space="preserve">Monitor Interfacing Dispensing Systems to NPDS:
Inspect transient data between Dispensing System and NPDS.
</t>
  </si>
  <si>
    <r>
      <t xml:space="preserve">All data is encrypted correctly as ASD Approved Cryptographic algorithms.
</t>
    </r>
    <r>
      <rPr>
        <i/>
        <sz val="11"/>
        <rFont val="Calibri"/>
        <family val="2"/>
        <scheme val="minor"/>
      </rPr>
      <t xml:space="preserve">
Note: Refer to ASD Approved Cryptographic Algorithms in
https://www.cyber.gov.au/acsc/view-all-content/ism
</t>
    </r>
    <r>
      <rPr>
        <sz val="11"/>
        <rFont val="Calibri"/>
        <family val="2"/>
        <scheme val="minor"/>
      </rPr>
      <t xml:space="preserve">
</t>
    </r>
  </si>
  <si>
    <t>Electronic Prescription and associated data.</t>
  </si>
  <si>
    <r>
      <t xml:space="preserve">The system SHOULD validate digital certificates.
</t>
    </r>
    <r>
      <rPr>
        <i/>
        <sz val="11"/>
        <rFont val="Calibri"/>
        <family val="2"/>
        <scheme val="minor"/>
      </rPr>
      <t xml:space="preserve">Note: see Appendix B of the Conformance Profile for further implementation guidance. </t>
    </r>
  </si>
  <si>
    <t>Use the certificate that has been revoked and is on Certificate Revocation List (CRL).</t>
  </si>
  <si>
    <t xml:space="preserve">Attempt to connect.
Note: Certificate validation should be done by:
•	ensuring the certificate has not been revoked. This may be done by using a Certificate Revocation List (CRL), Online Certificate Status Protocol (OCSP) or other method </t>
  </si>
  <si>
    <t xml:space="preserve">Connection is denied and appropriate error code returned.
</t>
  </si>
  <si>
    <t>Use the certificate that is not valid and has expired.</t>
  </si>
  <si>
    <t xml:space="preserve">Attempt to connect.
</t>
  </si>
  <si>
    <t>Use the certificate that is not from a publicly trusted Certificate Authority.</t>
  </si>
  <si>
    <t>The system SHOULD encrypt information assets at rest using an Australian Signals Directorate (ASD) approved cryptographic algorithms.</t>
  </si>
  <si>
    <t xml:space="preserve">System set-up to check encryption
</t>
  </si>
  <si>
    <t xml:space="preserve">Inspect asset information at rest.
</t>
  </si>
  <si>
    <r>
      <rPr>
        <sz val="11"/>
        <color rgb="FF000000"/>
        <rFont val="Calibri"/>
        <family val="2"/>
        <scheme val="minor"/>
      </rPr>
      <t xml:space="preserve">All asset information is encrypted correctly as ASD Approved Cryptographic algorithms.
</t>
    </r>
    <r>
      <rPr>
        <i/>
        <sz val="11"/>
        <color rgb="FF000000"/>
        <rFont val="Calibri"/>
        <family val="2"/>
        <scheme val="minor"/>
      </rPr>
      <t xml:space="preserve">
Note: Refer to ASD Approved Cryptographic Algorithms in
https://www.cyber.gov.au/acsc/view-all-content/ism
Information Asset Guidelines: https://www.qgcio.qld.gov.au/documents/identification-and-classification-of-information-assets
</t>
    </r>
    <r>
      <rPr>
        <sz val="11"/>
        <color rgb="FF000000"/>
        <rFont val="Calibri"/>
        <family val="2"/>
        <scheme val="minor"/>
      </rPr>
      <t xml:space="preserve">
</t>
    </r>
  </si>
  <si>
    <t>END:   Cryptography</t>
  </si>
  <si>
    <t>START:  Patient Records</t>
  </si>
  <si>
    <t xml:space="preserve">DISP-70
</t>
  </si>
  <si>
    <r>
      <t xml:space="preserve">The system SHALL conform to the following
requirements for Healthcare Identifiers use cases
UC.010 (Register patient) and UC.015 (Update patient
health record):
1. All mandatory and applicable conditional
conformance requirements.
2. Recommended conformance requirements
005812, 005813, 005814 and 005818.
</t>
    </r>
    <r>
      <rPr>
        <i/>
        <sz val="11"/>
        <color theme="1"/>
        <rFont val="Calibri"/>
        <family val="2"/>
        <scheme val="minor"/>
      </rPr>
      <t>Note: UC.010 and UC.015 are initiated by the receipt of an Electronic Prescription but may also be initiated by the operator of a Dispensing System. That is, Dispensing Systems need to be able to query the HI Service using an IHI, Medicare card number or DVA file number and be able to resubmit a query using modified search criteria (such as a person’s maiden name or alternative given names).
The requirements are stated in Use of Healthcare Identifiers in Health Software Systems Software Conformance Requirements [AGENCY2020].</t>
    </r>
  </si>
  <si>
    <t xml:space="preserve">Use of Healthcare Identifiers in Health Software Systems - HI Document ID: DH-3360:2020: v4.0
UC.010 - Register patient
UC.015 - Update patient health record
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</si>
  <si>
    <t>All Mandatory Test Cases to be complete as part of HI conformance.</t>
  </si>
  <si>
    <t>All Mandatory Test Cases complete as part of HI conformance.</t>
  </si>
  <si>
    <t xml:space="preserve">Appropriate Test Data for IHI Testing needs - See Conformance Test Data for Healthcare Identifiers </t>
  </si>
  <si>
    <t>HI_010_005805
HI_010_005808
HI_010_005817
HI_010_005820
HI_010_005839
HI_010_005843
HI_010_005847
HI_010_005873
HI_010_005875
HI_010_006077
HI_010_008028
HI_010_008526</t>
  </si>
  <si>
    <t>HI_015_005805
HI_015_005808
HI_015_005820
HI_015_005839
HI_015_005843
HI_015_005847
HI_015_005872
HI_015_005873
HI_015_005875
HI_015_006077
HI_015_006105
HI_015_008028
HI_015_008526
HI_015_016813
HI_015_016814
HI_015_016815
HI_015_017421
HI_015_022000</t>
  </si>
  <si>
    <t>All appropriate Conditional Test Cases to be complete as part of HI conformance.</t>
  </si>
  <si>
    <r>
      <rPr>
        <sz val="11"/>
        <color rgb="FF002060"/>
        <rFont val="Calibri"/>
        <family val="2"/>
        <scheme val="minor"/>
      </rPr>
      <t>CONDITION - The system supports the conditional feature specified in the IHI requirement</t>
    </r>
    <r>
      <rPr>
        <sz val="11"/>
        <rFont val="Calibri"/>
        <family val="2"/>
        <scheme val="minor"/>
      </rPr>
      <t xml:space="preserve">
All appropriate Conditional Test Cases Complete as part of HI conformance.</t>
    </r>
  </si>
  <si>
    <t>HI_010_005801
HI_010_005807
HI_010_005810
HI_010_005811
HI_010_005819
HI_010_005836
HI_010_005842
HI_010_005845
HI_010_005915
HI_010_006104
HI_010_008218
HI_010_008219</t>
  </si>
  <si>
    <t>HI_015_005801
HI_015_005807
HI_015_005810
HI_015_005811
HI_015_005819
HI_015_005836
HI_015_005842
HI_015_005845
HI_015_005874
HI_015_006104
HI_015_008218
HI_015_008219
HI_015_016837
HI_015_016839
HI_015_016840</t>
  </si>
  <si>
    <t>All appropriate Recommended Test Cases to be complete as part of HI conformance.</t>
  </si>
  <si>
    <t>Complete Recommended Test Cases  as part of HI conformance.</t>
  </si>
  <si>
    <t>Appropriate Test Data for IHI Testing needs - See Conformance Test Data for Healthcare Identifiers</t>
  </si>
  <si>
    <t>HI_010_005812
HI_010_005813
HI_010_005814
HI_010_005818</t>
  </si>
  <si>
    <t>HI_015_005812
HI_015_005813
HI_015_005814
HI_015_005818</t>
  </si>
  <si>
    <t>Associated Test Case - Dispensing System User queries the HI Service</t>
  </si>
  <si>
    <t xml:space="preserve">Dispensing System user can query the IHI service - Incorporating tests TC_DISP_PR_001 to 003 in order to include a valid IHI for Electronic Prescription purposes ('active' and 'verified'). Resolved and updated as valid to be included in Electronic Prescriptions. Those otherwise to be precluded from inclusion. 
</t>
  </si>
  <si>
    <t>END: Patient Records</t>
  </si>
  <si>
    <t>START:  Retrieval</t>
  </si>
  <si>
    <t xml:space="preserve">TC_DISP_RET_001
</t>
  </si>
  <si>
    <t xml:space="preserve">The system SHALL support scanning (or other methods) of an Electronic Prescription Token from paper or a mobile device.
</t>
  </si>
  <si>
    <t>Electronic token has been generated.
NPDS Available.</t>
  </si>
  <si>
    <t>Correct prescription details presented.</t>
  </si>
  <si>
    <t>Prescription details - as from the original prescription.</t>
  </si>
  <si>
    <t>Chart-based Electronic Prescription token has been generated. 
NPDS Available.</t>
  </si>
  <si>
    <t>Dispensing System user scans Chart-based Electronic Prescription token.</t>
  </si>
  <si>
    <t>Correct Chart-based Electronic Prescription  details presented.</t>
  </si>
  <si>
    <t>Chart-based Electronic Prescription details.</t>
  </si>
  <si>
    <t>The system SHALL support manual entry of an Electronic Prescription Token (i.e. entry of the DSPID).
Note: the DSPID may be represented as a barcode and / or the corresponding alpha numerical value. Should the barcode be
corrupt, a dispenser may manually enter the alpha numerical value.
Note: to be reviewed at any point in time that the use of a lookup service is determined to be no less secure, private,
equitable and accessible to a Token-only model.</t>
  </si>
  <si>
    <t>Electronic token has been generated 
NPDS Available.</t>
  </si>
  <si>
    <t>DSPID for Chart-based Electronic Prescription available</t>
  </si>
  <si>
    <t>Correct Chart-based Electronic Prescription is presented.</t>
  </si>
  <si>
    <r>
      <t xml:space="preserve">The system SHOULD support accepting an Electronic Prescription Token electronically.
</t>
    </r>
    <r>
      <rPr>
        <i/>
        <sz val="11"/>
        <rFont val="Calibri"/>
        <family val="2"/>
        <scheme val="minor"/>
      </rPr>
      <t>Note: some Dispensing Systems may allow a SoC to submit a Token electronically in advance of presentation to the dispenser.</t>
    </r>
  </si>
  <si>
    <t xml:space="preserve">Electronic token has been generated 
NPDS Available.
</t>
  </si>
  <si>
    <t xml:space="preserve">Electronic token is sent electronically (via SMS, email or other electronic method) to Dispensing System 
Dispensing System user scans the electronic version of the token. </t>
  </si>
  <si>
    <t>The system accepts an Electronic Prescription Token electronically.
Correct prescription details presented.</t>
  </si>
  <si>
    <t>TC_DISP_RET_024</t>
  </si>
  <si>
    <t>Electronic token has been generated for Chart-based Electronic Prescription.</t>
  </si>
  <si>
    <t>The system accepts the Token electronically.
Correct prescription details presented.</t>
  </si>
  <si>
    <t>Chart-based Electronic Prescription details</t>
  </si>
  <si>
    <t>The system SHALL provide visual indication to the user if it detects that the NPDS is unreachable or unavailable.</t>
  </si>
  <si>
    <t>Electronic token has been generated for scanning (SOC / Agent).
NPDS  Unavailable.</t>
  </si>
  <si>
    <t>PDS Unavailable message displayed.</t>
  </si>
  <si>
    <t>PDS Unavailable - disconnect the Dispensing System from the network.</t>
  </si>
  <si>
    <t>The system SHALL NOT accept as an Electronic Prescription a message or transaction that does not include the:
• Prescribing software conformance identifier 
• originalRepositorySoftUniqueID
• RepositorySoftUniqueID.
Note: Electronic Prescriptions are only considered valid if they assert a Conformance ID.</t>
  </si>
  <si>
    <t>Electronic Prescription has been generated
Original prescription's conformance identifier removed.
NPDS Available.</t>
  </si>
  <si>
    <t>Dispensing System transacts with NPDS requesting Electronic Prescription details. 
No Identifier.</t>
  </si>
  <si>
    <t>Electronic Prescription Invalid - No Conformance Identifier.</t>
  </si>
  <si>
    <t>Prescription details - as from the original prescription.
Conformance ID details suppressed or removed for send from NPDS</t>
  </si>
  <si>
    <t>Electronic Prescription has been generated
Original prescription's conformance identifier invalid.
NPDS Available.</t>
  </si>
  <si>
    <t xml:space="preserve">Dispensing System transacts with NPDS requesting Electronic Prescription details. 
Invalid Identifier. </t>
  </si>
  <si>
    <t>Prescription details - as from the original prescription.
Conformance ID details invalid.</t>
  </si>
  <si>
    <t>Electronic Prescription has been generated
Original prescription's conformance identifier  valid.
NPDS Available.</t>
  </si>
  <si>
    <t>Dispensing System transacts with NPDS requesting Electronic Prescription details. 
Valid Identifier - a text string of no more than 36 printable characters containing a text string representing the Product Name, a single character delimiter (“|”) and an alpha-numeric string representing the Software Product Version. (e.g. MyPrescriber|3.4)</t>
  </si>
  <si>
    <t>Electronic Prescription valid -  Conformance Identifier valid and correct.</t>
  </si>
  <si>
    <t>Prescription details - as from the original prescription.
Conformance ID details valid.</t>
  </si>
  <si>
    <t>Electronic Prescription has been generated
Original prescription's originalRepositorySoftUniqueID removed.
NPDS Available.</t>
  </si>
  <si>
    <t>Dispensing System transacts with NPDS requesting Electronic Prescription details. 
No originalRepositorySoftUniqueID.</t>
  </si>
  <si>
    <t>Electronic Prescription Invalid - No originalRepositorySoftUniqueID.</t>
  </si>
  <si>
    <t>Prescription details - as from the original prescription.
originalRepositorySoftUniqueID details suppressed or removed for send from NPDS</t>
  </si>
  <si>
    <t>Electronic Prescription has been generated
Original prescription included RepositorySoftUniqueID but is removed.
NPDS Available.</t>
  </si>
  <si>
    <t>Dispensing System transacts with NPDS requesting Electronic Prescription details. 
No RepositorySoftUniqueID.</t>
  </si>
  <si>
    <t>Electronic Prescription Invalid - No RepositorySoftUniqueID.</t>
  </si>
  <si>
    <t>Prescription details - as from the original prescription.
Conformance ID details suppressed or removed for send from NPDS.</t>
  </si>
  <si>
    <t>Chart-based Electronic Prescription has been generated
Prescription item's conformance identifier has been  removed.
NPDS Available.</t>
  </si>
  <si>
    <t>Dispensing System transacts with NPDS requesting Chart-based Electronic Prescription details. 
No Identifier.</t>
  </si>
  <si>
    <t>Chart-based Electronic Prescription Invalid - No Conformance Identifier.</t>
  </si>
  <si>
    <t>Chart-based Electronic Prescription details
Conformance ID details suppressed or removed for send from NPDS</t>
  </si>
  <si>
    <t>Chart-based Electronic Prescription has been generated
Prescription item's originalRepositorySoftUniqueID has been  removed.
NPDS Available.</t>
  </si>
  <si>
    <t>Dispensing System transacts with NPDS requesting Chart-based Electronic Prescription details. 
No originalRepositorySoftUniqueID.</t>
  </si>
  <si>
    <t>Chart-based Electronic Prescription Invalid - No originalRepositorySoftUniqueID.</t>
  </si>
  <si>
    <t>Chart-based Electronic Prescription details - as from the original prescription.
originalRepositorySoftUniqueID details suppressed or removed for send from NPDS.</t>
  </si>
  <si>
    <t>Chart-based Electronic Prescription has been generated
Prescription item's RepositorySoftUniqueID has been  removed.
NPDS Available.</t>
  </si>
  <si>
    <t>Dispensing System transacts with NPDS requesting Chart-based Electronic Prescription details. 
No RepositorySoftUniqueID.</t>
  </si>
  <si>
    <t>Chart-based Electronic Prescription Invalid - No RepositorySoftUniqueID.</t>
  </si>
  <si>
    <t>Chart-based Electronic Prescription details - as from the original prescription.
Conformance ID details suppressed or removed for send from NPDS.</t>
  </si>
  <si>
    <t xml:space="preserve">The system SHALL accept all information relevant to an electronic prescription, including:
• The original electronic prescription 
• The most recent dispense (if any) 
• All annotations (if any).
</t>
  </si>
  <si>
    <t>Electronic Prescription has been generated 
NPDS Available.
Electronic Prescription contains annotations.</t>
  </si>
  <si>
    <t>Dispensing System user requests Electronic Prescription details - Initial dispense.</t>
  </si>
  <si>
    <t xml:space="preserve">Prescription details presented and include all additional information entered regarding the Electronic Prescription. 
The information is correct and complete.
</t>
  </si>
  <si>
    <t>Prescription details - as from the original prescription, including annotations.
Prescription test data:
- various types of prescription test data for Dispensing Systems including Active Ingredient Prescribing test data. See PRES_DISP_001 to PRES_DISP_113.</t>
  </si>
  <si>
    <t>Electronic Prescription repeats has been generated 
NPDS Available.
Electronic Prescription includes information regarding previous dispense, including annotations.</t>
  </si>
  <si>
    <t xml:space="preserve">Prescription details presented and include all additional information entered regarding previous dispense.
The information is correct and complete.
</t>
  </si>
  <si>
    <t>Prescription details - as from the original prescription, including information regarding previous dispense.
Prescription test data:
- various types of prescription test data for Dispensing Systems including Active Ingredient Prescribing test data. See PRES_DISP_001 to PRES_DISP_113.</t>
  </si>
  <si>
    <t>Chart-based Electronic Prescription available with annotations.</t>
  </si>
  <si>
    <t xml:space="preserve">Dispensing system user requests Chart-based Electronic Prescription details.
</t>
  </si>
  <si>
    <t>Prescription details presented and include all additional information/annotations entered against the Electronic Prescription. 
The information is correct and complete.</t>
  </si>
  <si>
    <t>Chart-based Electronic Prescription with annotations.
Prescription test data:
- various types of prescription test data for PBS Hospital Medication Chart and NRMC including Active Ingredient Prescribing test data.</t>
  </si>
  <si>
    <t>Chart-based Electronic Prescription available with annotations.
The maximum number of dispenses has not yet reached.
NPDS Available.</t>
  </si>
  <si>
    <t>Dispensing System user requests a Chart-based Electronic Prescription which has been dispensed and the maximum number of dispenses has not yet reached.</t>
  </si>
  <si>
    <t xml:space="preserve">Prescription details presented and include all additional information entered relating to previous dispense.
The information is correct and complete.
</t>
  </si>
  <si>
    <t>Chart-based Electronic Prescription
Prescription test data:
- various types of prescription test data for PBS Hospital Medication Chart and NRMC including Active Ingredient Prescribing test data.</t>
  </si>
  <si>
    <r>
      <t xml:space="preserve">The system SHALL conform to mandatory requirements 023942, 023943 and 023944 in Healthcare Identifiers use case UC.325 (Receive patient health information electronically) when receiving an Electronic Prescription.
If a failure to validate a known IHI can be attributed to the unavailability of the HI Service then a Dispensing System is permitted to include the IHI (without validating it) in the:
- Dispense record and 
- The local SoC record.
</t>
    </r>
    <r>
      <rPr>
        <i/>
        <sz val="11"/>
        <color theme="1"/>
        <rFont val="Calibri"/>
        <family val="2"/>
        <scheme val="minor"/>
      </rPr>
      <t xml:space="preserve">Note:  UC.325 conformance requirements not listed above are optional for Dispensing Systems. </t>
    </r>
  </si>
  <si>
    <t xml:space="preserve">Use of Healthcare Identifiers in Health Software Systems - HI Document ID: DH-3360:2020: v4.0
UC.325 - Send patient health information electronically
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</si>
  <si>
    <t>Receive Electronic Prescription - All Mandatory Test Cases to be complete as part of HI conformance.</t>
  </si>
  <si>
    <t xml:space="preserve">HI conformance - Complete All Mandatory Test Cases (listed) as part of HI conformance. All other test cases in UC.325 MAY be completed (i.e. are optional) </t>
  </si>
  <si>
    <t>Appropriate Test Data for IHI Testing needs - See Conformance Test Data for Healthcare Identifiers v2.17</t>
  </si>
  <si>
    <t>HI_325_023942
HI_325_023943
HI_325_023944</t>
  </si>
  <si>
    <t>Associated Test Case - Receive and validate - Valid IHI received in prescription.</t>
  </si>
  <si>
    <t>IHI included in the dispense notice</t>
  </si>
  <si>
    <t>Matched Local Records
Non-Matched Local Records
No Local Records
All Valid IHI details</t>
  </si>
  <si>
    <t>Associated Test Case - Receive and validate - Invalid IHI received in prescription.</t>
  </si>
  <si>
    <t>IHI is not included in the dispense notice - Invalid</t>
  </si>
  <si>
    <t>Matched Local Records
Non-Matched Local Records
No Local Records
All Invalid IHI details</t>
  </si>
  <si>
    <t>Associated Test Case - Received and unable to validate - HI Service unavailable.</t>
  </si>
  <si>
    <t xml:space="preserve"> The system MAY include IHI (without validating it) in the:
- dispense record and 
- the local SoC record.
</t>
  </si>
  <si>
    <t>IHI details NOT checked with the HI service.</t>
  </si>
  <si>
    <r>
      <t xml:space="preserve">If a failure to validate a known IHI can be attributed to the unavailability of the HI Service, then the dispensing system SHOULD automatically re-try validation when it is known that the HI Service is available.
</t>
    </r>
    <r>
      <rPr>
        <i/>
        <sz val="11"/>
        <rFont val="Calibri"/>
        <family val="2"/>
        <scheme val="minor"/>
      </rPr>
      <t>Note: systems should queue or somehow flag IHI’s that have not been validated so they can be automatically validated in the future.</t>
    </r>
  </si>
  <si>
    <t xml:space="preserve">HI Service can be enabled/disabled.
A known IHI number is available for testing.
IHI can be positively validated. 
</t>
  </si>
  <si>
    <t>Precondition: HI Service Unavailable
Dispensing System queries the HI Service and  fails to validate existing IHI.
The system re-tries the query automatically.</t>
  </si>
  <si>
    <t xml:space="preserve">Precondition: HI Service is back online
HI Service receives the re-tried IHI query from the system and HI  validation occurs.
IHI is positively validated and is valid. </t>
  </si>
  <si>
    <t>Valid, known IHI number</t>
  </si>
  <si>
    <t xml:space="preserve">HI Service can be enabled/disabled.
A known IHI number is available for testing.
IHI cannot be positively validated (not valid). </t>
  </si>
  <si>
    <t xml:space="preserve">Precondition: HI Service is back online
HI Service receives the re-tried IHI query from the system and HI  validation occurs.
IHI is not valid. 
The correct action is taken when it is found to have been done with the wrong IHI. </t>
  </si>
  <si>
    <t>Known IHI number</t>
  </si>
  <si>
    <r>
      <t xml:space="preserve">The system SHOULD provide the ability for a dispensing system to provide a chart identifier to the prescription delivery service so that all prescriptions available for dispensing on that chart can be easily downloaded.
</t>
    </r>
    <r>
      <rPr>
        <i/>
        <sz val="11"/>
        <rFont val="Calibri"/>
        <family val="2"/>
        <scheme val="minor"/>
      </rPr>
      <t>Note: this does not remove the dispenser's obligation to view the entire medication chart.</t>
    </r>
  </si>
  <si>
    <t>Medication chart with associated Electronic Prescriptions.
All prescriptions in the chart are active.
NPDS Available</t>
  </si>
  <si>
    <t>Dispensing System requests Chart-based Electronic Prescriptions with appropriate chart identifier.</t>
  </si>
  <si>
    <t>All Electronic Prescriptions identified for chart and retrieved successfully.</t>
  </si>
  <si>
    <t>Medication chart with all active several Electronic Prescriptions.</t>
  </si>
  <si>
    <t>Medication chart with associated Electronic Prescriptions.
Some prescriptions in the chart are active.
Some prescriptions in the chart are locked.
Some prescriptions in the chart are cancelled.
Some prescriptions in the chart are disabled.
NPDS Available</t>
  </si>
  <si>
    <t xml:space="preserve">All active prescriptions available for dispensing on the chart can be downloaded.
Locked, cancelled, disabled prescriptions are not displayed.
</t>
  </si>
  <si>
    <t>Medication chart with associated Electronic Prescriptions.</t>
  </si>
  <si>
    <t>END:  Retrieval</t>
  </si>
  <si>
    <t>START:  Presentation</t>
  </si>
  <si>
    <t xml:space="preserve">For a valid Electronic Prescription that has a status of ‘active’ (i.e. not dispensed, not cancelled, not expired, not disabled), the system SHALL have the ability to display:
•	All the information related to the prescription provided by the NPDS 
•	The prescription status (i.e. active) 
•	Display all previous dispenses (if any)  
•	The details of any annotations in relation to the prescription recorded during previous dispenses (if any). 
Note: the above requirement details the minimum system requirements. Vendors may choose to display additional details.
Note: displaying the original prescription supports the dispenser checking process.
Note: annotations, or the presence of annotations, need to be clearly displayed when the prescription is first opened/rendered.
Note: “all information” does not include system data like GUID’s, OIDS, serial numbers, datetime stamps etc.
</t>
  </si>
  <si>
    <t xml:space="preserve">Prescription details presented to the Dispensing System - eligible to be dispensed, not cancelled, not expired, not disabled.
</t>
  </si>
  <si>
    <t>Display 'active' Electronic Prescription details in Dispensing System.</t>
  </si>
  <si>
    <t xml:space="preserve">Dispensing System displays Electronic Prescriptions:
Dispensing System displays all requirement details including:
- all the information related to the prescription provided by the NPDS
- status 'Active'
- all previous dispenses (if any)
- annotations (if any)
The information is correct and complete.
Note: Drug field could contain several active ingredients. Dispensing system should display in full.
Note: Annotations, or the presence of annotations, need to be clearly displayed when the prescription is first opened/rendered (it can't be hidden or needing additional workflow like clicking a button or different screen to view).
</t>
  </si>
  <si>
    <t xml:space="preserve">Full Electronic Prescription details to satisfy requirements.
Note: If testing Drug field with up to three active ingredients, a suggested combination would be amlodipine 10 mg - valsartan 320 mg - 25 mg hydrochlorothiazide tablets.  Test Data Prescriptions -  PRES_DISP_088
Prescription test data:
- various types of prescription test data for Dispensing Systems including Active Ingredient Prescribing test data. See PRES_DISP_001 to PRES_DISP_113.
</t>
  </si>
  <si>
    <t xml:space="preserve">Chart-based Electronic Prescription details presented to the Dispensing System - eligible to be dispensed, not cancelled, not expired, not disabled.
</t>
  </si>
  <si>
    <t>Display 'active' Chart-based Electronic Prescription details in Dispensing System.</t>
  </si>
  <si>
    <t xml:space="preserve">Dispensing System displays Chart-based Electronic Prescriptions:
Dispensing System displays all requirement details including:
- all the information related to the prescription provided by the NPDS
- status 'Active'
- all previous dispenses (if any)
- annotations (if any)
The information is correct and complete.
Note: Drug field could contain several active ingredients. Dispensing system should display in full.
Note: Annotations, or the presence of annotations, need to be clearly displayed when the prescription is first opened/rendered (it can't be hidden or needing additional workflow like clicking a button or different screen to view).
</t>
  </si>
  <si>
    <t>Full Chart-based Electronic Prescription details to satisfy requirements.
Prescription test data:
- various types of prescription test data for PBS Hospital Medication Chart and NRMC including Active Ingredient Prescribing test data.</t>
  </si>
  <si>
    <t xml:space="preserve">Electronic Prescription has been generated 
NPDS Available.
Electronic Prescription is locked (being dispensed by another dispensing system)
</t>
  </si>
  <si>
    <t xml:space="preserve">Dispensing System user requests Electronic Prescription details </t>
  </si>
  <si>
    <t xml:space="preserve">Prescription details is not presented
The system displays a status indicating that the Electronic Prescription is locked.
</t>
  </si>
  <si>
    <t xml:space="preserve">Prescription details </t>
  </si>
  <si>
    <t>Chart-based Electronic Prescription is locked (being dispensed by another dispensing system)</t>
  </si>
  <si>
    <t>Dispensing System user requests Chart-based Electronic Prescription details</t>
  </si>
  <si>
    <t xml:space="preserve">Prescription details is not presented.
The system displays a status indicating that the Chart-based Electronic Prescription is locked.
</t>
  </si>
  <si>
    <t>Locked Chart-based Electronic Prescription</t>
  </si>
  <si>
    <t xml:space="preserve">Electronic Prescription has been generated 
NPDS Available.
Electronic Prescription has been dispensed
</t>
  </si>
  <si>
    <t xml:space="preserve">The system displays a status indicating that the Electronic Prescription has been dispensed.
The system displays all the information related to the prescription.
</t>
  </si>
  <si>
    <t>Chart-based medication prescribed.
NPDS Available.
Chart-based Electronic Prescription - Maximum number of dispenses reached.</t>
  </si>
  <si>
    <t xml:space="preserve">Dispensing System user requests Chart-based Electronic Prescription details </t>
  </si>
  <si>
    <t xml:space="preserve">The system displays a status indicating that the Electronic Prescription is exhausted (completely used up).
The system displays all the information related to the prescription.
</t>
  </si>
  <si>
    <t>Exhausted Chart-based Electronic Prescription</t>
  </si>
  <si>
    <t>Electronic Prescription has been generated 
NPDS Available.
Electronic Prescription is cancelled by the prescriber.</t>
  </si>
  <si>
    <t xml:space="preserve">Prescription details is not presented.
The system displays a status indicating that the Electronic Prescription is cancelled.
</t>
  </si>
  <si>
    <t>Chart-based medication prescribed.
NPDS Available.
Chart-based Electronic Prescription cancelled by the prescriber.</t>
  </si>
  <si>
    <t xml:space="preserve">Prescription details is not presented. 
</t>
  </si>
  <si>
    <t>Cancelled Chart-based Electronic Prescription</t>
  </si>
  <si>
    <t xml:space="preserve">Electronic Prescription has been generated 
NPDS Available.
Electronic Prescription has expired
</t>
  </si>
  <si>
    <t xml:space="preserve">The system displays a status indicating that the Electronic Prescription has expired.
</t>
  </si>
  <si>
    <t>NPDS Available.
Chart-based Electronic Prescription has expired
The system can display expired Chart-based Electronic Prescriptions.</t>
  </si>
  <si>
    <t xml:space="preserve">Dispensing system user requests Chart-based Electronic Prescription details </t>
  </si>
  <si>
    <t xml:space="preserve">Condition: The system can display expired Chart-based Electronic Prescription.
A status indicating that the Electronic Prescription has expired should be displayed.
Note: If the system cannot display expired Chart-based Electronic Prescriptions, please enter N/A in the test result.
</t>
  </si>
  <si>
    <t xml:space="preserve">Expired Chart-based Electronic Prescription </t>
  </si>
  <si>
    <t xml:space="preserve">Electronic Prescription has been generated 
NPDS Available.
Electronic Prescription record is disabled
</t>
  </si>
  <si>
    <t xml:space="preserve">Prescription details is not presented.
The system displays a status indicating that the Electronic Prescription record is disabled.
</t>
  </si>
  <si>
    <t xml:space="preserve">Electronic Prescription has been generated 
NPDS Available.
Chart-based Electronic Prescription record is disabled.
</t>
  </si>
  <si>
    <t>Prescription details is not presented.
The system displays a status indicating that the Electronic Prescription record is disabled.</t>
  </si>
  <si>
    <t xml:space="preserve">Disabled Chart-based Electronic Prescription </t>
  </si>
  <si>
    <r>
      <t xml:space="preserve">The system SHALL have the ability to display all the information related to the prescription and the repeat authorisation (if applicable) after it has been dispensed. The system SHALL make it clear that the prescription has been dispensed and if the prescription is not a chart based prescription then the system SHALL prevent a double dispense against that prescription.
</t>
    </r>
    <r>
      <rPr>
        <i/>
        <sz val="11"/>
        <rFont val="Calibri"/>
        <family val="2"/>
        <scheme val="minor"/>
      </rPr>
      <t>Note: this is to allow pharmacies to complete the dispensing process but to allow a double check against the prescription at a later date, especially where medicines are collected sometime after the dispensing event.
Note: Tokens associated with Chart-based Electronic Prescriptions can persist for the life of the chart and multiple dispenses against that single token is expected.
Note: “All information” does not include system data like GUID’s, OIDS, serial numbers, datetime stamps etc.</t>
    </r>
  </si>
  <si>
    <t>Electronic Prescription has been dispensed.</t>
  </si>
  <si>
    <t>Original Electronic Prescription details displayed in the System.
System indicates clearly that the prescription has already been dispensed.
No further dispense possible (second dispense).</t>
  </si>
  <si>
    <t>Dispensed Electronic Prescription with NO repeats
Prescription test data:
- various types of prescription test data for Dispensing Systems including Active Ingredient Prescribing test data. See PRES_DISP_001 to PRES_DISP_113.</t>
  </si>
  <si>
    <t>Electronic Prescription has been dispensed, Including repeats (completely used up)</t>
  </si>
  <si>
    <t xml:space="preserve">Original Electronic Prescription details displayed in the System.
System indicates clearly that the repeat prescription has already been dispensed.
No further dispense possible.
</t>
  </si>
  <si>
    <t>Dispensed Electronic Prescription with repeats
Prescription test data:
- various types of prescription test data for Dispensing Systems including Active Ingredient Prescribing test data. See PRES_DISP_001 to PRES_DISP_113.</t>
  </si>
  <si>
    <r>
      <t>The system</t>
    </r>
    <r>
      <rPr>
        <b/>
        <sz val="11"/>
        <rFont val="Calibri"/>
        <family val="2"/>
        <scheme val="minor"/>
      </rPr>
      <t xml:space="preserve"> </t>
    </r>
    <r>
      <rPr>
        <sz val="11"/>
        <rFont val="Calibri"/>
        <family val="2"/>
        <scheme val="minor"/>
      </rPr>
      <t>SHALL</t>
    </r>
    <r>
      <rPr>
        <b/>
        <sz val="11"/>
        <rFont val="Calibri"/>
        <family val="2"/>
        <scheme val="minor"/>
      </rPr>
      <t xml:space="preserve"> </t>
    </r>
    <r>
      <rPr>
        <sz val="11"/>
        <rFont val="Calibri"/>
        <family val="2"/>
        <scheme val="minor"/>
      </rPr>
      <t xml:space="preserve">display all data elements in ‘original text’ to the dispenser, irrespective of the presence or otherwise of coded information fields.
</t>
    </r>
    <r>
      <rPr>
        <i/>
        <sz val="11"/>
        <rFont val="Calibri"/>
        <family val="2"/>
        <scheme val="minor"/>
      </rPr>
      <t xml:space="preserve">Note: "Original Text" is defined as the text "exactly as presented to the prescriber or dispenser". This ensures that the content is human readable and facilitates consumer access to information.
</t>
    </r>
  </si>
  <si>
    <t>Prescription details presented to the Dispensing System.</t>
  </si>
  <si>
    <t>Display Electronic Prescription details in Dispensing System.
Compare the Electronic Prescription details stored.</t>
  </si>
  <si>
    <t>Full details should be displayed - i.e. There is no degradation or loss to rendering / display of information due to the Dispensing System.
Note: Information fields that have code (e.g. SNOMED CT-AU or any other code) - Only the original text that is required to be displayed and other details, such as the code, code system identifier, code translations, etc. are not required to be displayed.</t>
  </si>
  <si>
    <t>Full Electronic Prescription details to satisfy requirements.</t>
  </si>
  <si>
    <t>Electronic Prescription finalised by the prescriber as specified in the test data.</t>
  </si>
  <si>
    <t xml:space="preserve">Electronic Prescription displayed to the pharmacist with no active ingredient.
Note: When a brand is selected by the prescriber, the prescribing system may automatically select the active ingredient, in which case active ingredient and brand would be included in the electronic prescription details. </t>
  </si>
  <si>
    <t xml:space="preserve">Electronic Prescription - no active ingredient e.g. Lipitor 20 mg tablet
</t>
  </si>
  <si>
    <t>Electronic Prescription displayed to the pharmacist as active ingredient only.</t>
  </si>
  <si>
    <t>Electronic Prescription - active ingredient only e.g. atorvastatin 20 mg tablet</t>
  </si>
  <si>
    <t>Electronic Prescription displayed to the pharmacist as active ingredient and brand.</t>
  </si>
  <si>
    <t xml:space="preserve">Electronic Prescription - active ingredient and brand e.g. 
- atorvastatin 20 mg tablet (LIPITOR)
- clozapine 100 mg tablet (CLOZARIL 100) </t>
  </si>
  <si>
    <t>Electronic Prescription displayed to the pharmacist exactly as presented to the prescriber.
Note: If it is not possible to map a PBS drug concept to an AMT concept then the concept is known as a "non-AMT concept" (and uses the Department of Health Namespace) .</t>
  </si>
  <si>
    <t>Electronic Prescription - It is not possible to map the drug as listed in the PBS to an AMT concept e.g. 
insulin aspart 100 units/mL fast acting injection, 1 x 10 mL vial (FASP)</t>
  </si>
  <si>
    <t xml:space="preserve">Electronic Prescription displayed to the pharmacist exactly as presented to the prescriber.
</t>
  </si>
  <si>
    <t>Electronic Prescription displayed to the pharmacist exactly as presented to the prescriber.</t>
  </si>
  <si>
    <t>Non PBS Electronic Prescription e.g. 
insulin aspart 100 units/mL injection 5 x 3 mL pen devices (Truvelog Solostar)</t>
  </si>
  <si>
    <t>Electronic Prescription displayed to the pharmacist exactly as presented to the prescriber.
The ingredient order is correctly presented.</t>
  </si>
  <si>
    <t>Electronic Prescription - Prescriber uses the AMT Preferred Term ingredient order and NOT that of the Fully Specified Name e.g.
- perindopril arginine 10 mg + amlodipine 5 mg tablet (COVERAM 10/5)
- perindopril arginine 5 mg + amlodipine 10 mg tablet
- oxycodone hydrochloride 5 mg + naloxone hydrochloride 2.5 mg modified release tablet (TARGIN 5/2.5)</t>
  </si>
  <si>
    <t>Electronic Prescription - LEMI Item prescribed by brand only (prescription item published by ACSQHC which is excluded from the regulations which require the Active Ingredient and may be prescribed solely by brand) e.g. 
- Celluvisc 1% Eye Drops, 0.4mL unit dose.
- ADT Booster injection, 5 x 0.5 mL syringes</t>
  </si>
  <si>
    <t>Electronic Prescription - Extemporaneous/compounded preparations – an example from Section 4 of the PBS Formula Preparations e.g. 
- Boric Acid 1% in Paraffin Ointment B.P. 25, Olive Oil 25, Zinc Oxide Ointment to 100</t>
  </si>
  <si>
    <t>The display as signed off by the prescriber is required by pharmacy to select the correct medicine.
Note: Dispensing systems will need to be aware that data mismatches do exist and must implement the visual options available to pharmacy when selecting the prescribed drug.</t>
  </si>
  <si>
    <t>Electronic Prescription - AMT Namespace misalignment e.g. 
- Metoprolol Succinate Tablet 95 mg (controlled release)
- Metoprolol Tartrate Tablet 100 mg
- methylprednisolone aceponate 0.1% ointment (ADVANTAN FATTY) 15 g
- methylprednisolone aceponate 0.1% lotion (ADVANTAN) 20 g
Note: There are approximately 400 NCTS AMT codes which misalign with those on the PBS data releases, where the display as signed off by the prescriber is required by pharmacy to select the correct medicine.</t>
  </si>
  <si>
    <t>Electronic Prescription - similar drugs differentiated by form 
- semaglutide 1.34 mg/mL injection, 1 x 1.5 mL pen device
- semaglutide 1.34 mg/mL injection, 1 x 3 mL pen device
- budesonide 200 microgram/actuation + formoterol (eformoterol) fumarate dihydrate 6 microgram/actuation powder for inhalation, 120 actuations 
(SYMBICORT TURBUHALER 200/6)
- budesonide 200 microgram/actuation + formoterol (eformoterol) fumarate dihydrate 6 microgram/actuation inhalation, 120 actuations 
(SYMBICORT RAPIHALER 200/6)
- salbutamol 100 microgram/actuation inhalation 200 actuations 
(VENTOLIN CFC-FREE)
- salbutamol 100 microgram/actuation breath activated inhalation, 200 actuations 
(AIROMIR AUTOHALER)
- betamethasone (as dipropionate) 0.05% cream, (DIPROSONE) 15 g
- betamethasone (as dipropionate) 0.05% ointment, (DIPROSONE) 15 g
- betamethasone (as valerate) 0.05% cream, (BETNOVATE 1/2) 15 g
- carbamazepine 200 mg tablet (TEGRETOL 200)
- carbamazepine 200 mg modified release tablet (TEGRETOL CR 200)
Note: There are a plethora of drugs with different forms of release (SR, MR etc)</t>
  </si>
  <si>
    <t xml:space="preserve">Electronic Prescription displayed to the pharmacist exactly as presented to the prescriber.
'Brand Substitution Not Permitted' presented correctly. </t>
  </si>
  <si>
    <t>Electronic Prescription - 'Brand Substitution Not Permitted' ticked or unticked e.g. ruxolitinib 10 mg tablet (JAKAVI)</t>
  </si>
  <si>
    <t>Chart-based Electronic Prescription finalised by the prescriber as specified in the test data.</t>
  </si>
  <si>
    <t>Display Chart-based Electronic Prescription details in Dispensing System.</t>
  </si>
  <si>
    <t xml:space="preserve">Chart-based Electronic Prescription displayed to the pharmacist with no active ingredient.
Note: When a brand is selected by the prescriber, the prescribing system may automatically select the active ingredient, in which case active ingredient and brand would be included in the electronic prescription details. </t>
  </si>
  <si>
    <t xml:space="preserve">Chart-based Electronic Prescription - no active ingredient e.g. Lipitor 20 mg tablet
</t>
  </si>
  <si>
    <t>Chart-based Electronic Prescription displayed to the pharmacist as active ingredient only.</t>
  </si>
  <si>
    <t>Chart-based Electronic Prescription - active ingredient only e.g. atorvastatin 20 mg tablet</t>
  </si>
  <si>
    <t>Chart-based Electronic Prescription displayed to the pharmacist as active ingredient and brand.</t>
  </si>
  <si>
    <t xml:space="preserve">Chart-based Electronic Prescription - active ingredient and brand e.g. 
- atorvastatin 20 mg tablet (LIPITOR)
- clozapine 100 mg tablet (CLOZARIL 100) </t>
  </si>
  <si>
    <t>Chart-based Electronic Prescription displayed to the pharmacist exactly as presented to the prescriber.
Note: If it is not possible to map a PBS drug concept to an AMT concept then the concept is known as a "non-AMT concept" (and uses the Department of Health Namespace) .</t>
  </si>
  <si>
    <t>Chart-based Electronic Prescription - It is not possible to map the drug as listed in the PBS to an AMT concept e.g. 
insulin aspart 100 units/mL fast acting injection, 1 x 10 mL vial (FASP)</t>
  </si>
  <si>
    <t xml:space="preserve">Chart-based Electronic Prescription displayed to the pharmacist exactly as presented to the prescriber.
</t>
  </si>
  <si>
    <t>Chart-based Electronic Prescription displayed to the pharmacist exactly as presented to the prescriber.</t>
  </si>
  <si>
    <t>Non PBS Chart-based Electronic Prescription e.g. 
insulin aspart 100 units/mL injection 5 x 3 mL pen devices (Truvelog Solostar)</t>
  </si>
  <si>
    <t>Chart-based Electronic Prescription displayed to the pharmacist exactly as presented to the prescriber.
The ingredient order is correctly presented.</t>
  </si>
  <si>
    <t>Chart-based Electronic Prescription - Prescriber uses the AMT Preferred Term ingredient order and NOT that of the Fully Specified Name e.g.
- perindopril arginine 10 mg + amlodipine 5 mg tablet (COVERAM 10/5)
- perindopril arginine 5 mg + amlodipine 10 mg tablet
- oxycodone hydrochloride 5 mg + naloxone hydrochloride 2.5 mg modified release tablet (TARGIN 5/2.5)</t>
  </si>
  <si>
    <t>Chart-based Electronic Prescription - LEMI Item prescribed by brand only (prescription item published by ACSQHC which is excluded from the regulations which require the Active Ingredient and may be prescribed solely by brand) e.g. 
- Celluvisc 1% Eye Drops, 0.4mL unit dose.
- ADT Booster injection, 5 x 0.5 mL syringes</t>
  </si>
  <si>
    <t>Chart-based Electronic Prescription - Extemporaneous/compounded preparations – an example from Section 4 of the PBS Formula Preparations e.g. 
- Boric Acid 1% in Paraffin Ointment B.P. 25, Olive Oil 25, Zinc Oxide Ointment to 100</t>
  </si>
  <si>
    <t>Chart-based Electronic Prescription - AMT Namespace misalignment e.g. 
- Metoprolol Succinate Tablet 95 mg (controlled release)
- Metoprolol Tartrate Tablet 100 mg
- methylprednisolone aceponate 0.1% ointment (ADVANTAN FATTY) 15 g
- methylprednisolone aceponate 0.1% lotion (ADVANTAN) 20 g
Note: There are approximately 400 NCTS AMT codes which misalign with those on the PBS data releases, where the display as signed off by the prescriber is required by pharmacy to select the correct medicine.</t>
  </si>
  <si>
    <t>Chart-based Electronic Prescription - similar drugs differentiated by form 
- semaglutide 1.34 mg/mL injection, 1 x 1.5 mL pen device
- semaglutide 1.34 mg/mL injection, 1 x 3 mL pen device
- budesonide 200 microgram/actuation + formoterol (eformoterol) fumarate dihydrate 6 microgram/actuation powder for inhalation, 120 actuations 
(SYMBICORT TURBUHALER 200/6)
- budesonide 200 microgram/actuation + formoterol (eformoterol) fumarate dihydrate 6 microgram/actuation inhalation, 120 actuations 
(SYMBICORT RAPIHALER 200/6)
- salbutamol 100 microgram/actuation inhalation 200 actuations 
(VENTOLIN CFC-FREE)
- salbutamol 100 microgram/actuation breath activated inhalation, 200 actuations 
(AIROMIR AUTOHALER)
- betamethasone (as dipropionate) 0.05% cream, (DIPROSONE) 15 g
- betamethasone (as dipropionate) 0.05% ointment, (DIPROSONE) 15 g
- betamethasone (as valerate) 0.05% cream, (BETNOVATE 1/2) 15 g
- carbamazepine 200 mg tablet (TEGRETOL 200)
- carbamazepine 200 mg modified release tablet (TEGRETOL CR 200)
Note: There are a plethora of drugs with different forms of release (SR, MR etc)</t>
  </si>
  <si>
    <t xml:space="preserve">Chart-based Electronic Prescription displayed to the pharmacist exactly as presented to the prescriber.
'Brand Substitution Not Permitted' presented correctly. </t>
  </si>
  <si>
    <t>Chart-based Electronic Prescription - 'Brand Substitution Not Permitted' ticked or unticked e.g. ruxolitinib 10 mg tablet (JAKAVI)</t>
  </si>
  <si>
    <r>
      <t xml:space="preserve">The system SHALL provide a clear visual indication to the user that the prescription is an Electronic Prescription.
</t>
    </r>
    <r>
      <rPr>
        <i/>
        <sz val="11"/>
        <rFont val="Calibri"/>
        <family val="2"/>
        <scheme val="minor"/>
      </rPr>
      <t>Note: it must be made clear to the  dispenser that this information represents the legal form.</t>
    </r>
  </si>
  <si>
    <t xml:space="preserve">Dispensing System displays all requirement details including: 
- Visual indication that the prescription is an Electronic Prescription
- Clear indication that this information represents the legal form
</t>
  </si>
  <si>
    <t xml:space="preserve">Prescription details - as from the original prescription.
</t>
  </si>
  <si>
    <r>
      <t xml:space="preserve">The system SHALL clearly indicate to the user if the prescriber has specified that brand substitution not allowed.
</t>
    </r>
    <r>
      <rPr>
        <i/>
        <sz val="11"/>
        <rFont val="Calibri"/>
        <family val="2"/>
        <scheme val="minor"/>
      </rPr>
      <t>Note: this is easily distinguished on an existing paper prescription. The dispenser should be directed to this value on an Electronic Prescription.</t>
    </r>
  </si>
  <si>
    <t>Prescription details presented to the Dispensing System, including an indication from the prescriber that brand substitution is allowed.</t>
  </si>
  <si>
    <t>Dispensing System displays Electronic Prescription details. Included is a clear indication whether brand substitution is allowed or not. It clearly shows brand substitution is allowed.</t>
  </si>
  <si>
    <t xml:space="preserve">Prescription details - as from the original prescription. Brand substitution allowed. </t>
  </si>
  <si>
    <t>Prescription details presented to the Dispensing System, including an indication from the prescriber that brand substitution is NOT allowed.</t>
  </si>
  <si>
    <t>Dispensing System displays Electronic Prescription details. Included is a clear indication whether brand substitution is allowed or not. It clearly shows brand substitution is NOT allowed.</t>
  </si>
  <si>
    <t xml:space="preserve">Prescription details - as from the original prescription. Brand substitution NOT allowed. </t>
  </si>
  <si>
    <r>
      <t xml:space="preserve">The system SHALL provide a mechanism to support a dispense final check-off process in the absence of a paper prescription.
</t>
    </r>
    <r>
      <rPr>
        <i/>
        <sz val="11"/>
        <rFont val="Calibri"/>
        <family val="2"/>
        <scheme val="minor"/>
      </rPr>
      <t>Note: traditionally the final checking process is supported by comparing the paper prescription to the medicines to be dispensed. The system needs to provide an onscreen or printed mechanism to support check-off for Electronic Prescriptions.</t>
    </r>
  </si>
  <si>
    <t xml:space="preserve">Prescription details present in the Dispensing System. </t>
  </si>
  <si>
    <r>
      <t xml:space="preserve">Dispensing System includes a checking mechanism to support the final check-off process.
</t>
    </r>
    <r>
      <rPr>
        <i/>
        <sz val="11"/>
        <rFont val="Calibri"/>
        <family val="2"/>
        <scheme val="minor"/>
      </rPr>
      <t xml:space="preserve">
</t>
    </r>
    <r>
      <rPr>
        <sz val="11"/>
        <rFont val="Calibri"/>
        <family val="2"/>
        <scheme val="minor"/>
      </rPr>
      <t>Note: Check-off process is either on-screen or printed option from Dispensing System.</t>
    </r>
  </si>
  <si>
    <t>The system SHALL allow the user to override the default and select a different electronic address for a Subject of Care on a per prescription basis.</t>
  </si>
  <si>
    <t>Prescription details present in the Dispensing System, including default electronic address.
Electronic Prescription is not a Chart-based Electronic Prescription</t>
  </si>
  <si>
    <t xml:space="preserve">Default Address is initially present in the Dispensing System and is subsequently over-written with the new Address. 
</t>
  </si>
  <si>
    <r>
      <t xml:space="preserve">The system SHOULD provide an indication to the user, via on-screen display, when the prescription retrieved from the NPDS is a chart-based prescription.
</t>
    </r>
    <r>
      <rPr>
        <i/>
        <sz val="11"/>
        <rFont val="Calibri"/>
        <family val="2"/>
        <scheme val="minor"/>
      </rPr>
      <t>Note: indicating the prescription originates from a medication chart alerts the dispenser to the need to sight the full medication chart before dispensation to satisfy their legal obligations and improves patient safety.</t>
    </r>
  </si>
  <si>
    <t>Chart-based prescription details present in the Dispensing System</t>
  </si>
  <si>
    <t>The User is viewing chart-based prescription details.</t>
  </si>
  <si>
    <t>The system displays prescription details with clear indication that the prescription is chart-based.</t>
  </si>
  <si>
    <t>Chart-based electronic prescription.</t>
  </si>
  <si>
    <t>END:  Presentation</t>
  </si>
  <si>
    <t>START:  Finalisation</t>
  </si>
  <si>
    <r>
      <t xml:space="preserve">The system SHALL be able to print, or reprint, an Evidence of Prescription for the Subject of Care that details the medicine(s) prescribed where there are remaining repeats.
The system SHALL include the following details:
• Indication that this is an Evidence of Prescription (e.g. Not for Dispense) 
• DSPID (as a Barcode/QR Code) 
• DSPID (as a number) 
• Name of the Subject of Care 
• Name of the prescriber 
• Name of the prescriber organisation 
• Contact details of the prescriber and/or prescribing organisation 
• Date prescribed 
• Dispenser (pharmacy) contact 
• Medicine(s) name and strength 
• Date dispensed
• Number of repeats available.
</t>
    </r>
    <r>
      <rPr>
        <i/>
        <sz val="11"/>
        <rFont val="Calibri"/>
        <family val="2"/>
        <scheme val="minor"/>
      </rPr>
      <t xml:space="preserve">Note: the system is not expected to reprint an Evidence of Prescription that originated from a different system. That is, the CIS can only reprint an Evidence of Prescription if it was created in that system.
</t>
    </r>
  </si>
  <si>
    <t>Prescription details presented to the Dispensing System, where the prescription for the SOC has repeat(s) of medication remaining. 
Printing set-up for Dispensing System.
Electronic Prescription is not a Chart-based Electronic Prescription</t>
  </si>
  <si>
    <t>Dispenser is able to print and reprints evidence of Prescription - Repeat supply.</t>
  </si>
  <si>
    <r>
      <t>All requirement details can be printed and reprinted for repeat supply.
Note: The CIS is not expected to reprint any repeat token generated from another system.</t>
    </r>
    <r>
      <rPr>
        <i/>
        <sz val="11"/>
        <rFont val="Calibri"/>
        <family val="2"/>
        <scheme val="minor"/>
      </rPr>
      <t xml:space="preserve">
</t>
    </r>
  </si>
  <si>
    <t>Prescription details - as from the original prescription, which included repeat(s)</t>
  </si>
  <si>
    <r>
      <t xml:space="preserve">Where Evidence of Prescription is provided in paper form, the system SHALL NOT include the following details:
•	Subject of Care age 
•	Subject of Care sex 
•	PBS Prescriber number 
•	Authority number 
•	Medicine form 
•	Medicine dose or directions 
•	Reason for prescribe.
There SHALL NOT 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</si>
  <si>
    <t>Prescription details available for dispensing in paper form.
Electronic Prescription is not a Chart-based Electronic Prescription</t>
  </si>
  <si>
    <t xml:space="preserve">Paper evidence of prescription produced. 
1. Paper prescription does NOT include any of the details specified in the requirement. 
2. There is no place on EoP for the prescriber to sign. 
</t>
  </si>
  <si>
    <r>
      <t xml:space="preserve">For a repeat authorisation (for PBS and non-PBS), the system SHALL be able to provide an Evidence of Prescription, used to access the Electronic Prescription, to the Subject of Care.
Where an Evidence of Prescription is sent in
electronic form (e.g. SMS, email), the system SHALL transmit, at least:
• URI (e.g. URL) linking to the electronic token  
• The initials of the Name of the Subject of Care 
• Medicine name. 
</t>
    </r>
    <r>
      <rPr>
        <i/>
        <sz val="11"/>
        <rFont val="Calibri"/>
        <family val="2"/>
        <scheme val="minor"/>
      </rPr>
      <t xml:space="preserve">Note: there might be a need for the Pharmacy to retain the Evidence of Prescription (e.g. scripts on file). The software can permit the Pharmacy to print and retain the Evidence of Prescription for repeat authorisations without sending the Evidence of Prescription for repeat authorisations electronically.
</t>
    </r>
  </si>
  <si>
    <t xml:space="preserve">Prescription details for a repeat authorisation present in the Dispensing System. 
Electronic Prescription is not a Chart-based Electronic Prescription </t>
  </si>
  <si>
    <r>
      <t>Email is sent as evidence of prescription - providing linking URI / URL to access Electronic Prescription together with the initial of the name of the SOC and the medicine name.</t>
    </r>
    <r>
      <rPr>
        <sz val="11"/>
        <color rgb="FFFF0000"/>
        <rFont val="Calibri"/>
        <family val="2"/>
        <scheme val="minor"/>
      </rPr>
      <t xml:space="preserve"> </t>
    </r>
  </si>
  <si>
    <t xml:space="preserve">Prescription details for a repeat authorisation 
</t>
  </si>
  <si>
    <t>Prescription details for a repeat authorisation present in the Dispensing System. 
Electronic Prescription is not a Chart-based Electronic Prescription</t>
  </si>
  <si>
    <t xml:space="preserve">SMS / Text is sent as evidence of prescription - providing linking URI / URL to access Electronic Prescription together with the initial of the name of the SOC and the medicine name.
</t>
  </si>
  <si>
    <r>
      <t xml:space="preserve">Where Evidence of Prescription is provided in electronic form, the system SHALL NOT include the following details:
•	Subject of Care name
•	Subject of Care age 
•	Subject of Care sex 
•	PBS Prescriber number 
•	Authority number 
•	Medicine form 
•	Medicine dose or directions 
•	Reason for prescribe.
There SHALL NOT be a signature box.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DISP-31 requires the subject of care’s initials (not full name).
</t>
    </r>
  </si>
  <si>
    <t>Evidence of prescription sent - Email
Electronic Prescription is not a Chart-based Electronic Prescription</t>
  </si>
  <si>
    <t>Prescription evidence does NOT include ANY of the details specified in the requirement.</t>
  </si>
  <si>
    <t>Evidence of prescription sent - SMS / Text
Electronic Prescription is not a Chart-based Electronic Prescription</t>
  </si>
  <si>
    <r>
      <t>Where an Evidence of Prescription is sent in electronic form and that Evidence of Prescription includes a link to an electronic token (URI), then any information provided by that link SHALL</t>
    </r>
    <r>
      <rPr>
        <b/>
        <sz val="11"/>
        <rFont val="Calibri"/>
        <family val="2"/>
        <scheme val="minor"/>
      </rPr>
      <t xml:space="preserve"> </t>
    </r>
    <r>
      <rPr>
        <sz val="11"/>
        <rFont val="Calibri"/>
        <family val="2"/>
        <scheme val="minor"/>
      </rPr>
      <t xml:space="preserve">also conform to DISP-31 and DISP-91.
</t>
    </r>
    <r>
      <rPr>
        <i/>
        <sz val="11"/>
        <rFont val="Calibri"/>
        <family val="2"/>
        <scheme val="minor"/>
      </rPr>
      <t>Note: in the event that the electronic address was incorrectly recorded, this limits the potential for exposing personal information to an unknown party.</t>
    </r>
  </si>
  <si>
    <t xml:space="preserve">URI links to a web resource holding the Electronic Prescription token:
Details conform with information requirements from DISP-31 and DISP-91. i.e. Specified details from DISP-31 are included and specified details from DISP-91 are excluded. </t>
  </si>
  <si>
    <t>Transmitted prescription details from DISP-31 - Email</t>
  </si>
  <si>
    <t>Transmitted prescription details from DISP-31 - SMS</t>
  </si>
  <si>
    <r>
      <t xml:space="preserve">Where an Evidence of Prescription is sent in electronic form, the system SHALL default delivery to the electronic address specified in the Electronic Prescription.
</t>
    </r>
    <r>
      <rPr>
        <i/>
        <sz val="11"/>
        <color theme="1"/>
        <rFont val="Calibri"/>
        <family val="2"/>
        <scheme val="minor"/>
      </rPr>
      <t>Note: the address to be used should be displayed to enable dispenser to confirm verbally, or by display, with the SoC. For a contracted pharmacy, this may be treated as a standing confirmation.</t>
    </r>
  </si>
  <si>
    <t xml:space="preserve">Dispensing System defaults the electronic address specified in the Electronic Prescription.
</t>
  </si>
  <si>
    <t xml:space="preserve">The system SHALL produce an Evidence of Prescription (if applicable) in paper or electronic form for the Subject of Care without acknowledgement of successful lodgement from the NPDS.
If the NPDS is unavailable, the Dispense Record SHALL be queued and repeatedly retried until successfully delivered.
</t>
  </si>
  <si>
    <t>Prescription details present in the Dispensing System to retrieve Electronic Prescription. 
PDS Unavailable
Electronic Prescription is not a Chart-based Electronic Prescription</t>
  </si>
  <si>
    <t>Evidence of prescription is available for printing or sending electronically, with no lodgement acknowledgement from NPDS.</t>
  </si>
  <si>
    <t>Prescription details - as from the original prescription - NPDS lodgement acknowledgement outstanding.</t>
  </si>
  <si>
    <t xml:space="preserve">Prescription details present in the Dispensing System to retrieve Electronic Prescription. 
PDS initially unavailable but becomes available.
Electronic Prescription is not a Chart-based Electronic Prescription
</t>
  </si>
  <si>
    <t>Dispense Notice queued and repeatedly retries. 
Dispense Notice finally delivered (when NPDS Available).</t>
  </si>
  <si>
    <r>
      <t xml:space="preserve">The system SHALL be able to record receipt of supply.
</t>
    </r>
    <r>
      <rPr>
        <i/>
        <sz val="11"/>
        <color theme="1"/>
        <rFont val="Calibri"/>
        <family val="2"/>
        <scheme val="minor"/>
      </rPr>
      <t>Note: the system may provide a simple method of recording that receipt of supply has been acknowledged by the recipient. Any processes or tools dispensers may employ in order meet any State, Territory or Commonwealth Regulation are independent of these conformance requirements.</t>
    </r>
  </si>
  <si>
    <t>Prescription details present in the Dispensing System. 
SOC, Carer or Agent has acknowledged the receipt of the Electronic Prescription.</t>
  </si>
  <si>
    <t>Dispensing System User dispenses the Electronic Prescription items.
SOC, Carer or Agent acknowledges receipt of supply and Dispensing System User marks as acknowledged by recipient.</t>
  </si>
  <si>
    <t>Acknowledgement of receipt is recorded by the Dispensing System.</t>
  </si>
  <si>
    <t>SOC, Carer or Agent has acknowledged the receipt of Chart-based Electronic Prescription.</t>
  </si>
  <si>
    <t>Dispensing System User dispenses the chart based Electronic Prescription items.
SOC, Carer or Agent acknowledges receipt of supply and Dispensing System User marks as acknowledged by recipient.</t>
  </si>
  <si>
    <t>Chart-based Electronic Prescription.</t>
  </si>
  <si>
    <t>END:  Finalisation</t>
  </si>
  <si>
    <t>START:  Modification</t>
  </si>
  <si>
    <r>
      <t xml:space="preserve">Post finalisation, where a dispense record has been sent to the NPDS, the system SHALL provide a mechanism for the dispenser to correct a dispense record if the dispenser needs to.
</t>
    </r>
    <r>
      <rPr>
        <i/>
        <sz val="11"/>
        <rFont val="Calibri"/>
        <family val="2"/>
        <scheme val="minor"/>
      </rPr>
      <t>Note: the dispense record might be against the prescription or subsequent repeat authorisations. The dispenser must have the option to correct a dispense record under both scenarios.
Note: a “reversal” operation followed by a “create” operation is an acceptable mechanism provided the system automatically and instantly creates the subsequent “create” request. It is unacceptable for the onus for the subsequent “create” request to fall on the local user.
Vendors will need to understand what operations the NPDS will support.</t>
    </r>
  </si>
  <si>
    <t xml:space="preserve">Dispensed Electronic Prescription record present in the Dispensing System. 
NPDS Available.
</t>
  </si>
  <si>
    <t xml:space="preserve">Correct a created Electronic Prescription Dispense Record:
Correct or Cancel (reverse) and Create
</t>
  </si>
  <si>
    <r>
      <t>Appropriate mechanism allows for the effective correction of prescription:
- Correct original (or)
- Cancel original and Create New</t>
    </r>
    <r>
      <rPr>
        <i/>
        <sz val="11"/>
        <color rgb="FFFF0000"/>
        <rFont val="Calibri"/>
        <family val="2"/>
        <scheme val="minor"/>
      </rPr>
      <t xml:space="preserve">
</t>
    </r>
  </si>
  <si>
    <t>Prescription details - as from the original prescription. 
System and supporting NPDS operate with appropriate solution.</t>
  </si>
  <si>
    <t xml:space="preserve">Dispensed Electronic Prescription repeat record present in the Dispensing System. 
NPDS Available.
</t>
  </si>
  <si>
    <t xml:space="preserve">Correct a created Electronic Prescription Repeat Dispense Record:
Correct or Cancel (reverse) and Create
</t>
  </si>
  <si>
    <t xml:space="preserve">Dispensed Chart-based Electronic Prescription record present in the Dispensing System. 
NPDS Available.
</t>
  </si>
  <si>
    <t xml:space="preserve">Correct a created Chart-based Electronic Prescription Dispense Record:
Correct or Cancel (reverse) and Create
</t>
  </si>
  <si>
    <r>
      <t>Appropriate mechanism allows for the effective correction of prescription:
- Correct original (or)
- Cancel original and Create New</t>
    </r>
    <r>
      <rPr>
        <i/>
        <sz val="11"/>
        <rFont val="Calibri"/>
        <family val="2"/>
        <scheme val="minor"/>
      </rPr>
      <t xml:space="preserve">
</t>
    </r>
  </si>
  <si>
    <t>Chart-based Electronic Prescription details. 
System and supporting NPDS operate with appropriate solution.</t>
  </si>
  <si>
    <r>
      <t xml:space="preserve">The system SHALL provide the ability to disable an Electronic Prescription, including all repeats, rendering the prescription unavailable by other dispensing systems.
</t>
    </r>
    <r>
      <rPr>
        <i/>
        <sz val="11"/>
        <rFont val="Calibri"/>
        <family val="2"/>
        <scheme val="minor"/>
      </rPr>
      <t>Note: “Disable” means the prescription will not be accessible by another pharmacy.
Note: this is to support the situation where there are concerns regarding patient safety, fraud or excessive supply of high-risk medication in line with legislative requirements.</t>
    </r>
  </si>
  <si>
    <t>Prescription details present in the Dispensing System. 
NPDS Available.</t>
  </si>
  <si>
    <t>PDS confirms that the Electronic Prescription is disabled. It will not be available for dispense by any dispensing system.</t>
  </si>
  <si>
    <t>Prescription details present in the Dispensing System, with repeats. 
NPDS Available.</t>
  </si>
  <si>
    <t>PDS confirms that the Electronic Prescription is disabled. It will not be available for dispense by any dispensing system. Repeats also disabled.</t>
  </si>
  <si>
    <t>Prescription details - as from the original prescription, including repeats.</t>
  </si>
  <si>
    <t>Chart-based Electronic Prescription details present in the Dispensing System. 
NPDS Available.</t>
  </si>
  <si>
    <t>Dispensing System user disables Chart-based Electronic Prescription.</t>
  </si>
  <si>
    <t>PDS confirms that the Chart-based Electronic Prescription has been disabled. 
Chart-based Electronic Prescription is not be available for dispensing by any dispensing system.</t>
  </si>
  <si>
    <r>
      <t xml:space="preserve">The system SHALL provide the ability to annotate a disabled prescription during the ‘disable’ event.
</t>
    </r>
    <r>
      <rPr>
        <i/>
        <sz val="11"/>
        <rFont val="Calibri"/>
        <family val="2"/>
        <scheme val="minor"/>
      </rPr>
      <t>Note: annotations should be used, whilst disabling a prescription, to explain why that prescription is being disabled.</t>
    </r>
  </si>
  <si>
    <t xml:space="preserve">Disabled Prescription details present in the Dispensing System. 
NPDS Available.
</t>
  </si>
  <si>
    <t xml:space="preserve">Annotation(s) added to disabled Electronic Prescription.
</t>
  </si>
  <si>
    <t xml:space="preserve">Disabled Electronic Prescription.
</t>
  </si>
  <si>
    <t xml:space="preserve">Disabled Chart-based Electronic Prescription details present in the Dispensing System. 
NPDS Available.
</t>
  </si>
  <si>
    <t>Annotate disabled Chart-based Electronic Prescription.</t>
  </si>
  <si>
    <t xml:space="preserve">Annotation(s) added to disabled Chart-based Electronic Prescription.
</t>
  </si>
  <si>
    <t xml:space="preserve">Disabled Chart-based Electronic Prescription.
</t>
  </si>
  <si>
    <r>
      <t xml:space="preserve">The system SHALL provide the ability to re-enable (i.e. enable) a previously disabled Electronic Prescription. The system can then either dispense or release the token so it can be accessed by other dispensing systems.
</t>
    </r>
    <r>
      <rPr>
        <i/>
        <sz val="11"/>
        <rFont val="Calibri"/>
        <family val="2"/>
        <scheme val="minor"/>
      </rPr>
      <t>Note: this is to support the situation where the user has confirmed the validity of the prescription with the prescriber.</t>
    </r>
  </si>
  <si>
    <t>Disabled Prescription details present in the Dispensing System. 
NPDS Available.
Dispensing system has previously disabled Electronic Prescription.</t>
  </si>
  <si>
    <t>Re-enable Electronic Prescription with dispense event - Dispense with repeats available for future dispense.</t>
  </si>
  <si>
    <t>Electronic Prescription dispensed - repeats are re-enabled for dispense with other dispensing systems.</t>
  </si>
  <si>
    <t>Disabled Electronic Prescription.</t>
  </si>
  <si>
    <t>Electronic Prescription now available for dispense with other dispensing systems.</t>
  </si>
  <si>
    <t>Disabled Chart-based Electronic Prescription details present in the Dispensing System. 
NPDS Available.
Dispensing system has previously disabled the Chart-based Electronic Prescription.</t>
  </si>
  <si>
    <t xml:space="preserve">Re-enable Chart-based Electronic Prescription </t>
  </si>
  <si>
    <t>Chart-based Electronic Prescription is now available for dispensing.</t>
  </si>
  <si>
    <r>
      <t xml:space="preserve">The system SHALL save all “Disable Prescription” and “Re-enable prescription” events in an event log. The details of the record shall include:
• Date and time of the disable/re-enable event (time and time zone) 
• The user that disabled/ re-enabled the prescription
• All information related to the Electronic Prescription along with all the prescription information.
</t>
    </r>
    <r>
      <rPr>
        <i/>
        <sz val="11"/>
        <rFont val="Calibri"/>
        <family val="2"/>
        <scheme val="minor"/>
      </rPr>
      <t>Note: this is to support monitoring trends and reporting incidents.</t>
    </r>
  </si>
  <si>
    <t xml:space="preserve">Disabling and re-enabling of Electronic Prescriptions
</t>
  </si>
  <si>
    <t>Check event log post disabling and re-enabling Electronic Prescription events.</t>
  </si>
  <si>
    <t>Event log contains appropriate details for disabling and re-enabling events: 
• Date and time of the disable/re-enable event (time and time zone) 
• The user that disabled/ re-enabled the prescription  and
• All information related to the Electronic Prescription along with all the prescription information.</t>
  </si>
  <si>
    <t>Prescription details - as from the original prescription, including repeats. 
Chart-based Electronic Prescriptions</t>
  </si>
  <si>
    <r>
      <t>The system SHALL</t>
    </r>
    <r>
      <rPr>
        <b/>
        <sz val="11"/>
        <rFont val="Calibri"/>
        <family val="2"/>
        <scheme val="minor"/>
      </rPr>
      <t xml:space="preserve"> </t>
    </r>
    <r>
      <rPr>
        <sz val="11"/>
        <rFont val="Calibri"/>
        <family val="2"/>
        <scheme val="minor"/>
      </rPr>
      <t xml:space="preserve">NOT automatically send a new EoP for a disabled prescription to the SoC. 
</t>
    </r>
    <r>
      <rPr>
        <i/>
        <sz val="11"/>
        <rFont val="Calibri"/>
        <family val="2"/>
        <scheme val="minor"/>
      </rPr>
      <t>Note: the EoP can be printed and retained at the pharmacy but it should not be given to the patient, especially if there are concerns regarding patient safety, fraud or excessive supply of high-risk medication in line with legislative requirements.</t>
    </r>
  </si>
  <si>
    <t>Disabled prescription.
Auto-send EoP functionality.</t>
  </si>
  <si>
    <t>Disabled Electronic Prescription - EoP</t>
  </si>
  <si>
    <t xml:space="preserve">Evidence of Prescription is NOT sent to the SoC. </t>
  </si>
  <si>
    <t>END:  Modification</t>
  </si>
  <si>
    <t>START:  Submission</t>
  </si>
  <si>
    <t xml:space="preserve">The system SHALL send a dispense record to the NPDS with all the data fields required for a Repeat Authorisation (including non-PBS) together with at least: 
• Dispense software conformance identifier  
• Globally Unique Prescription ID recorded in the original prescription  
• Date of the dispense 
• Name of the pharmacy 
• Address of the pharmacy 
• Pharmacist name
• HPI-O of the dispensing organisation 
• Medicine generic name dispensed (if known)
• Medicine brand name dispensed (if known) 
• Unique identifier for the medicine dispensed if known (i.e. AMT, PBS code, or both) 
• Form, strength and quantity dispensed 
• Subject of Care Date of Birth as recorded in the original prescription 
• Subject of Care address (if in South Australia) 
• The total number of repeats dispensed (if dispensing against a repeat authorisation) 
• 	Closing the Gap code (if applicable).
</t>
  </si>
  <si>
    <t>Prescription details present in the Dispensing System and prepared for Submission of a dispense record.
NPDS Available.</t>
  </si>
  <si>
    <t xml:space="preserve">Dispense Record sent to NPDS and includes all requirement details.
</t>
  </si>
  <si>
    <t>Condition: Dispensing against a repeat authorisation. 
Dispensing System user submits dispense record.</t>
  </si>
  <si>
    <t xml:space="preserve">Dispense Record sent to NPDS and includes all requirement details including "the total number of repeats dispensed".
</t>
  </si>
  <si>
    <t xml:space="preserve">Prescription details - as from the repeat authorisation. </t>
  </si>
  <si>
    <t>Prescription details present in the Dispensing System and prepared for Submission of a repeat supply authorisation. 
NPDS Available.</t>
  </si>
  <si>
    <t>CONDITION: If Electronic Prescription is dispensed in South Australia
Dispensing System user submits dispense record with repeat supply authorisation.</t>
  </si>
  <si>
    <t>Dispense Record sent to NPDS and includes:
- Subject of Care address</t>
  </si>
  <si>
    <t xml:space="preserve">If there is a repeat authorisation then the system SHALL NOT generate, display, print, render or make available the token of the repeat authority, in barcode or plain text format, until the dispense record is finalised and is, or will, be transmitted (where applicable) to the NPDS.
Note: the ‘final check’ process might detect an error with a dispense or dispense record resulting in a reversal of the dispense record. The subject of care must not have access to the token for the repeat authorisation until the original 
dispense is final and sent to the NPDS (or queued to be sent to 
the NPDS).
</t>
  </si>
  <si>
    <t xml:space="preserve">Dispensed Electronic Prescription with a repeat record(s) present in the Dispensing System. 
NPDS Available.
</t>
  </si>
  <si>
    <t>NO repeat information can be used. Unavailable for dispensing.</t>
  </si>
  <si>
    <t>Prescription details - as from the original prescription. Includes repeat(s)</t>
  </si>
  <si>
    <t>Dispensing Event for EP with repeats - Original Electronic Prescription dispensed but then reversed.</t>
  </si>
  <si>
    <t>Dispensing Event for EP with repeats - Original Electronic Prescription dispensed.</t>
  </si>
  <si>
    <t xml:space="preserve">Repeat information available for dispense. </t>
  </si>
  <si>
    <t xml:space="preserve">The system SHOULD include the following fields in a dispense record to the NPDS:
• HPI-I of the authorising dispenser 
• AMT coded value of medicine supplied  
• Subject of Care Individual Healthcare Identifier (IHI) number
• Subject of Care electronic communication address. 
Note: the dispense record might contain a different address if the SoC prefers
</t>
  </si>
  <si>
    <t>Prescription details present in the Dispensing System and prepared for Submission. 
NPDS Available.</t>
  </si>
  <si>
    <t>Dispensing System user updates SoC electronic communication address. 
Dispensing System user submits dispense record to NPDS.</t>
  </si>
  <si>
    <t xml:space="preserve">Dispense Record sent to NPDS and includes all requirement details.
PDS receives the information.
</t>
  </si>
  <si>
    <t>Chart-based Electronic Prescription details present in the Dispensing System and prepared for Submission. 
NPDS Available.</t>
  </si>
  <si>
    <t xml:space="preserve">Chart-based Electronic Prescription 
</t>
  </si>
  <si>
    <t>TC_DISP_SUB_007</t>
  </si>
  <si>
    <t>DISP-21</t>
  </si>
  <si>
    <t>The system SHALL NOT allow an electronic prescription dispense record to be submitted to the NPDS without the existence of the original Electronic Prescription.
Note: this avoids "orphan" dispense records in the NPDS.
Note: supply under continued dispensing provisions will not be notified to the NPDS using an Electronic Dispense Record.</t>
  </si>
  <si>
    <t xml:space="preserve">NPDS Available.
</t>
  </si>
  <si>
    <t>Dispensing System user submits dispense record to NPDS without the existence of the
original Electronic Prescription. A random number of Electronic Prescription which should not exist may be used.</t>
  </si>
  <si>
    <t xml:space="preserve">The dispense record cannot be submitted to the NPDS.
Dispensing System alerts user that there must be a matching Electronic Prescription in the NPDS before it can be submitted.
The dispense record is created in Dispensing System with a clear indication that there is no matching Electronic Prescription in the NPDS.
The dispense record is not created in the NPDS </t>
  </si>
  <si>
    <t>The original prescription created and deleted in the NPDS (as if cancelled).</t>
  </si>
  <si>
    <r>
      <t>They system SHALL</t>
    </r>
    <r>
      <rPr>
        <b/>
        <sz val="11"/>
        <rFont val="Calibri"/>
        <family val="2"/>
        <scheme val="minor"/>
      </rPr>
      <t xml:space="preserve"> </t>
    </r>
    <r>
      <rPr>
        <sz val="11"/>
        <rFont val="Calibri"/>
        <family val="2"/>
        <scheme val="minor"/>
      </rPr>
      <t>NOT</t>
    </r>
    <r>
      <rPr>
        <b/>
        <sz val="11"/>
        <rFont val="Calibri"/>
        <family val="2"/>
        <scheme val="minor"/>
      </rPr>
      <t xml:space="preserve"> </t>
    </r>
    <r>
      <rPr>
        <sz val="11"/>
        <rFont val="Calibri"/>
        <family val="2"/>
        <scheme val="minor"/>
      </rPr>
      <t xml:space="preserve">upload a dispense record for a prescription that has expired.
</t>
    </r>
  </si>
  <si>
    <t>NPDS Available.
Expired prescription.</t>
  </si>
  <si>
    <t xml:space="preserve">Dispensing user submits dispense record for an expired prescription. 
</t>
  </si>
  <si>
    <t xml:space="preserve">The dispensing system does not upload the dispense record to the NPDS.  
</t>
  </si>
  <si>
    <t>Expired Electronic Prescription or
Expired Chart-based Electronic Prescription</t>
  </si>
  <si>
    <t xml:space="preserve">The system SHALL be able to send a
message reflecting an annotation to the NPDS.
</t>
  </si>
  <si>
    <t>Dispensing System user submits dispense record to NPDS, which includes an annotation.</t>
  </si>
  <si>
    <t>Dispense Record sent to NPDS and includes annotations. 
PDS receives the dispense record including the annotations. The information is correct and complete.</t>
  </si>
  <si>
    <t>Dispensing System user disables the prescription and submits to NPDS, which includes an annotation.</t>
  </si>
  <si>
    <t>Chart based Electronic Prescription details present in the Dispensing System and prepared for Submission. 
NPDS Available.</t>
  </si>
  <si>
    <t>Dispensing System user disables Chart-based Electronic Prescription and submits to NPDS, which includes an annotation.</t>
  </si>
  <si>
    <t>The system MAY determine that the NPDS is unavailable and alert the dispenser</t>
  </si>
  <si>
    <t>Prescription details present in the Dispensing System and prepared for Submission. 
PDS Unavailable.</t>
  </si>
  <si>
    <t xml:space="preserve">Dispensing System Alerts user that the NPDS is unavailable.
</t>
  </si>
  <si>
    <t xml:space="preserve">If an item is not involved in a dispense event, the system SHALL ensure the Electronic Prescription in the NPDS is not locked (i.e. able to be dispensed).
Note: the Electronic Prescription is locked in the NPDS when retrieved by a Dispensing System. If the dispense does not proceed, it shall be unlocked.
</t>
  </si>
  <si>
    <t xml:space="preserve">Dispensing System user does not dispense the dispense record and cancels the process  prior to dispense notice being posted to the NPDS.
Note: Dispenser is required to abandon a dispense event prior to a dispense notice being posted to the NPDS (for example, the dispenser is out of stock).
</t>
  </si>
  <si>
    <t xml:space="preserve">Electronic Prescription returns to it's previous state and is not locked in NPDS
No dispense record created in NPDS and Dispensing System
Re-Retrieval returns the details as per the previous retrieval 
</t>
  </si>
  <si>
    <t xml:space="preserve">Prescription details present in the Dispensing System and prepared for Submission. 
NPDS  Available </t>
  </si>
  <si>
    <t xml:space="preserve">Electronic Prescription returns to it's previous state and is not locked in NPDS as it timed out.
No dispense record created in NPDS and Dispensing System 
Re-Retrieval returns the details as per the previous retrieval 
</t>
  </si>
  <si>
    <t xml:space="preserve">Dispensing System user does not dispense and cancels the process  prior to dispense notice being posted to the NPDS.
</t>
  </si>
  <si>
    <t xml:space="preserve">Chart based Electronic Prescription returns to it's previous state and is not locked in NPDS
No dispense record created in NPDS and Dispensing System
Re-Retrieval returns the details as per the previous retrieval 
</t>
  </si>
  <si>
    <t>Chart based Electronic Prescription.</t>
  </si>
  <si>
    <t xml:space="preserve">Chart-based Electronic Prescription returns to it's previous state and is not locked in NPDS as it timed out.
No dispense record created in NPDS and Dispensing System 
Re-Retrieval returns the details as per the previous retrieval 
</t>
  </si>
  <si>
    <t>The system SHALL be able to communicate a dispense reversal to the NPDS.
Note: there may be instances where a dispenser is required to reverse a dispense event after a dispense record has been posted to the NPDS (for example, SoC declines supply). In this instance, following the dispense event, the dispenser is required to reverse the dispense event and return the Electronic Prescription record to an unlocked state. The outcome is that the prescription is valid for dispense.
Related requirement DS-17.</t>
  </si>
  <si>
    <t>Dispensing System has previously submitted dispense notice to  the NPDS. 
NPDS Available.</t>
  </si>
  <si>
    <t xml:space="preserve">Dispensing System user reverses the dispense event  after dispense notice has been posted to the NPDS
Note: Dispenser is required to reverse a dispense event after a dispense notice has been posted to the NPDS (for example, SoC declines supply). 
</t>
  </si>
  <si>
    <t xml:space="preserve">Dispense Record is reversed  in NPDS and Dispensing System. 
The Electronic Prescription is not locked (available for dispensing).
Re-Retrieval returns the details as per the previous retrieval </t>
  </si>
  <si>
    <t xml:space="preserve">Prescription details - as from the original prescription. </t>
  </si>
  <si>
    <t>Dispensing System has previously submitted dispense notice for Chart based Electronic Prescription to the NPDS. 
NPDS Available.</t>
  </si>
  <si>
    <t xml:space="preserve">Dispense Record is reversed in NPDS and Dispensing System. 
The chart based Electronic Prescription is not locked (available for dispensing).
Re-Retrieval returns the details as per the previous retrieval </t>
  </si>
  <si>
    <t xml:space="preserve">Chart based Electronic Prescription. </t>
  </si>
  <si>
    <t>The system SHALL record the date and time
(time and time zone) that the NPDS acknowledged receipt of
the dispense record.</t>
  </si>
  <si>
    <t>Dispensing System user submits dispense record to NPDS.
PDS Acknowledges receipt.</t>
  </si>
  <si>
    <t xml:space="preserve">Dispensing System records date and time (time and time zone) of NPDS acknowledgement receipt.
</t>
  </si>
  <si>
    <t xml:space="preserve">Prescription details - as from the original prescription.
Chart-based Electronic Prescription </t>
  </si>
  <si>
    <t>The system SHALL record the date and time
(time and time zone) that the NPDS acknowledged receipt of
the dispense reversal (when applicable).</t>
  </si>
  <si>
    <t>Prescription details present in the Dispensing System and submitted to NPDS
NPDS Available.</t>
  </si>
  <si>
    <t xml:space="preserve">Dispensing System user reverses record to NPDS.
PDS Acknowledges receipt.
Note: Dispenser is required to reverse a dispense event after a dispense notice has been posted to the NPDS (for example, SoC declines supply). </t>
  </si>
  <si>
    <t xml:space="preserve">Dispensing System records date and time (time and time zone) of NPDS acknowledgement receipt of Reversal.
</t>
  </si>
  <si>
    <t>If the NPDS is unavailable / unresponsive, the
system SHALL queue messages and retry
until the NPDS acknowledges receipt.</t>
  </si>
  <si>
    <t>Dispensing System user submits dispense record to NPDS.
NPDS becomes available.</t>
  </si>
  <si>
    <t>NPDS Unavailable message displayed initially. 
Dispense record is created in Dispensing System with a clear indication that this dispense record is not yet created in NPDS.
The system queues messages and retries until the NPDS acknowledges receipt, stating that the dispense record is created in NPDS. 
The dispense record in Dispensing System no longer has the indicator "This record is not yet created in NPDS".</t>
  </si>
  <si>
    <t>Prescription details - as per the precondition status.
PDS Unavailable - disconnect the Dispensing System from the network. Subsequently made available.</t>
  </si>
  <si>
    <t>Dispense record was previously submitted to NPDS successfully
PDS Unavailable.</t>
  </si>
  <si>
    <t>Dispenser makes changes to the dispense record (from Dispensing System) and submit to NPDS
NPDS becomes available.</t>
  </si>
  <si>
    <t>NPDS Unavailable message displayed initially. 
Dispense record is updated in Dispensing System with a clear indication that this dispense record is not yet updated in NPDS.
The system queues messages and retries until the NPDS acknowledges receipt, stating that the dispense record is updated in NPDS. 
The dispense record in Dispensing System no longer has the indicator "This record is not yet updated in NPDS".</t>
  </si>
  <si>
    <t>Prescription details present in the Dispensing System and prepared for Submission. 
NPDS  Unavailable.</t>
  </si>
  <si>
    <t xml:space="preserve">Dispensing System user cancels dispense event  prior to dispense notice being posted to the NPDS.
NPDS becomes available.
Note: Dispenser may abort or cancel a dispense event due to medicine is out of stock or patient changes their mind. 
</t>
  </si>
  <si>
    <t>NPDS Unavailable message displayed initially. 
Dispense record is not created in Dispensing System.
The system queues messages and retries until the NPDS acknowledges receipt, stating that the dispensing event is cancelled and no dispense record has been  created in the NPDS. 
The Electronic Prescription is unlocked. Dispenser should then be able to dispense the Electronic Prescription at this time if they choose to.</t>
  </si>
  <si>
    <t>Dispensing System has previously submitted dispense notice to  the NPDS. 
NPDS  Unavailable.</t>
  </si>
  <si>
    <t xml:space="preserve">Dispensing System user reverses the dispense event  after dispense notice has been posted to the NPDS.
NPDS becomes available.
</t>
  </si>
  <si>
    <t>NPDS Unavailable message displayed initially. 
Dispense record is reversed in Dispensing System with a clear indication that this dispense record is not yet reversed in NPDS.
The system queues messages and retries until the NPDS acknowledges receipt, stating that the dispense record is reversed in the NPDS. 
The dispense record in Dispensing System no longer has the indicator "This record is not yet reversed in NPDS".</t>
  </si>
  <si>
    <r>
      <t xml:space="preserve">Prior to submitting a dispense record, the system SHALL display to the dispenser at least the information defined in PRES-18, PRES-18A and PRES-18B. 
</t>
    </r>
    <r>
      <rPr>
        <i/>
        <sz val="11"/>
        <rFont val="Calibri"/>
        <family val="2"/>
        <scheme val="minor"/>
      </rPr>
      <t xml:space="preserve">
Note: a system can auto-populate a dispense record based on information stored in a prescription but this population and submission must not be automatic without the dispenser viewing the dispense record for accuracy.</t>
    </r>
  </si>
  <si>
    <t>Dispense Record present in the Dispensing System and prepared for Submission. 
NPDS Available.</t>
  </si>
  <si>
    <t xml:space="preserve">Dispensing System user displays Electronic Prescription details prior to submission of dispense record.
Dispenser gives Final Approval.
</t>
  </si>
  <si>
    <t>Everything originally entered in PRES-18, PRES-18A and PRES-18B displayed. All state specific requirements displayed as entered in the original Electronic Prescription.
Dispenser prompted to give Final Approval of Repeat finalisation to send to NPDS. 
Dispense Record sent to NPDS with Dispenser Approval.
Note: PRES-18 details include:
Healthcare Provider Identifier - Organisation (HPI-O) of the prescribing organisation
• Hospital Provider Number (HPN), if it exists
• Residential Aged Care Facility ID (RACFID) or equivalent, if it exists
• Subject of Care’s Date of Birth
• Subject of Care’s address
• The medicine name
• The medicine strength
Either:
• Maximum quantity authorised to dispense
Or for chart-based electronic prescriptions:
• The medicine dose
• Frequency for use, and
• The duration of use or cessation date (as an alternative to the quantity).
• Directions for use
• Medicine form
• Route of administration
• Number of repeats (if applicable)
• Closing the Gap code (if applicable)
• Prescription notes to record unusual dose, staged supply etc
• Either the privacy notice or a reference to the privacy notice, but not both.</t>
  </si>
  <si>
    <t xml:space="preserve">Electronic Prescription details - as from the original prescription.
Details for PRES-18, PRES-18A and PRES-18B fully entered for all states.
</t>
  </si>
  <si>
    <t>PRES-18A includes:
The system SHALL also support and include (if applicable) in the electronic prescription:
• Authorisation reference number (up to 25 characters alpha/numeric)
• Prescriber specialist qualification (if not in the ACT)
• Prescriber qualification (if in Qld, ACT)
• The name of the pharmacy the prescription is to be dispensed (if required by NSW).
The system SHALL present the Authorisation reference number as:
• ‘Authorisation number’ in NSW and NT
• ‘Authority number’ in WA and TAS
• ‘Approval number’ in QLD and ACT
• ‘Permit number’ in SA
• ‘Warrant number’ in VIC.
PRES-18B includes:
The system SHALL include or display, the following text into or with the electronic prescription as appropriate:
• ‘for dental treatment only’
• 'for midwifery use only'
• ‘for optometry use only’
• ‘for podiatric treatment only’
• ‘for treatment of foot conditions only’
• ‘for ocular treatment only’</t>
  </si>
  <si>
    <t>Dispense Record for Chart-based Electronic Prescription present in the Dispensing System and prepared for Submission. 
NPDS Available.</t>
  </si>
  <si>
    <t xml:space="preserve">Dispensing System user displays  Chart-based Electronic Prescription details prior to submission of dispense record.
Dispenser gives Final Approval.
</t>
  </si>
  <si>
    <t xml:space="preserve">Everything originally entered in PRES-18, PRES-18A and PRES-18B displayed. All state specific requirements displayed as entered in the original Chart-based Electronic Prescription.
Dispenser prompted to give Final Approval to send to NPDS. 
Dispense Record sent to NPDS with Dispenser Approval.
Note: PRES-18 details for Chart-based Electronic Prescription includes everything from the above test case except that the "Maximum quantity authorised to dispense" is replaced by:
• the medicine dose
• Frequency of use
• The duration of use or cessation date (as an alternative to the quantity)
Please see PRES-18A and PRES-18B details above. </t>
  </si>
  <si>
    <t xml:space="preserve">Chart-based Electronic Prescription details 
Details for PRES-18, PRES-18A and PRES-18B fully entered for all states.
</t>
  </si>
  <si>
    <t>END:  Submission</t>
  </si>
  <si>
    <t>START:  Reconciliation</t>
  </si>
  <si>
    <r>
      <t xml:space="preserve">The system SHALL allow a DSPID to be manually entered into an electronic dispense record where applicable.
</t>
    </r>
    <r>
      <rPr>
        <i/>
        <sz val="11"/>
        <rFont val="Calibri"/>
        <family val="2"/>
        <scheme val="minor"/>
      </rPr>
      <t xml:space="preserve">Note: medicines might be dispensed without the dispenser having access to a token or evidence of prescription (e.g. when dispensing under verbal authority). Allowing the dispenser to manually enter a DSPID provided by phone or email etc allows that dispense to be reconciled to the matching prescription at a later date. 
</t>
    </r>
  </si>
  <si>
    <t>An owing prescription - dispensed manually  (e.g. when dispensing under verbal authority).
NPDS Available.</t>
  </si>
  <si>
    <t>DSPID can be manually entered into an electronic dispense record.</t>
  </si>
  <si>
    <t>Prescription details.</t>
  </si>
  <si>
    <t>Where a prescription has been dispensed under a verbal authority from the prescriber for an urgent case/supply, and the DSPID of the Electronic Prescription has been entered at the time of dispense, the System SHALL attempt to reconcile the Dispense Record with the Electronic Prescription retrieved from the NPDS with that DSPID when the NPDS becomes available where applicable.</t>
  </si>
  <si>
    <t>An owing prescription has been dispensed manually  (e.g. when dispensing under verbal authority for an urgent case/supply).
NPDS  Unavailable.</t>
  </si>
  <si>
    <t>Dispensing System user enters DSPID manually into an electronic dispense record 
PDS(s) becomes Available.</t>
  </si>
  <si>
    <t>The System attempts to reconcile the Dispense Record with the Electronic Prescription retrieved from the NPDS with that DSPID when the NPDS becomes available.</t>
  </si>
  <si>
    <t>The system SHOULD allow a user to request reconciliation of a manually entered dispense record with the Electronic Prescription retrieved from the NPDS where applicable.</t>
  </si>
  <si>
    <t>An owing prescription has been dispensed manually (e.g. urgent prescription).
Prescriber has consequently sent Electronic Prescription covering owing prescription.
NPDS Available.</t>
  </si>
  <si>
    <t>The owing prescription is reconciled. NPDS receives Dispense Record.</t>
  </si>
  <si>
    <t>Dispensing System has no original dispense record (original dispense manually entered) for owing prescription.  
Details entered for subsequent reconciliation match owing prescription.</t>
  </si>
  <si>
    <t>In attempting to reconcile a manually entered dispense record with an Electronic Prescription, the system SHOULD identify and display any discrepancies where applicable.</t>
  </si>
  <si>
    <t>An owing prescription has been dispensed manually.
Prescriber has consequently sent Electronic Prescription covering owing prescription.
NPDS Available.</t>
  </si>
  <si>
    <t>Dispensing System selects to Reconcile.
Dispensing System provides suitable Review of Dispense Record against Electronic Prescription.</t>
  </si>
  <si>
    <t>The system identifies and displays any discrepancies between the dispense record and the electronic prescription e.g. 5 mg in Electronic Prescription and 2.5 mg in dispense record.</t>
  </si>
  <si>
    <t xml:space="preserve">Dispense manually entered into Dispensing System for owing prescription.  
</t>
  </si>
  <si>
    <t>Once the Electronic Prescription has been
retrieved, the system SHALL allow the
Dispenser to mark the Dispense Record as: 
• Reconciled where applicable.
Note: a dispense record that is reconciled is not prohibited from having annotations in-line with normal dispensing processes.</t>
  </si>
  <si>
    <t>An owing prescription has been dispensed with annotations.
Prescriber has consequently sent Electronic Prescription covering owing prescription.
NPDS Available.</t>
  </si>
  <si>
    <t>Dispense Record is marked 'Reconciled'.</t>
  </si>
  <si>
    <t xml:space="preserve">Dispensing System has dispensed record for owing prescription. Details to match owing prescription to follow. </t>
  </si>
  <si>
    <r>
      <t xml:space="preserve">If the system has the capability to send an EoP to the subject of care electronically, the system SHOULD be able to re-send an electronic EoP, should there be a need to do so.
</t>
    </r>
    <r>
      <rPr>
        <i/>
        <sz val="11"/>
        <rFont val="Calibri"/>
        <family val="2"/>
        <scheme val="minor"/>
      </rPr>
      <t>Note: the system is not expected to re-send an electronic EoP that originated from a different system. That is, the CIS needs to only- re-send an electronic EoP if it was created in that system.</t>
    </r>
  </si>
  <si>
    <t xml:space="preserve"> EoP has been sent to the subject of care by the dispensing system.</t>
  </si>
  <si>
    <t>Re-send the same EoP that has been previously sent.</t>
  </si>
  <si>
    <t xml:space="preserve">EoP has been successfully re-sent and received by the subject of care. </t>
  </si>
  <si>
    <t xml:space="preserve">Prescription details - as from the original prescription.
Electronic Prescription </t>
  </si>
  <si>
    <t>End:  Reconciliation</t>
  </si>
  <si>
    <t>NPDS
Applicable</t>
  </si>
  <si>
    <t>Start: ASL Assisted Registration</t>
  </si>
  <si>
    <r>
      <t xml:space="preserve">The dispensing system SHALL integrate with one and only one ASLR for supporting Electronic Prescriptions. 
</t>
    </r>
    <r>
      <rPr>
        <i/>
        <sz val="11"/>
        <color theme="1"/>
        <rFont val="Calibri"/>
        <family val="2"/>
        <scheme val="minor"/>
      </rPr>
      <t xml:space="preserve">Note: the ASLR will act like a broker for the CIS and present ASL activity and scripts to the CIS through a single point. The ASLR will search for other ASLRs as required. </t>
    </r>
    <r>
      <rPr>
        <sz val="11"/>
        <color theme="1"/>
        <rFont val="Calibri"/>
        <family val="2"/>
        <scheme val="minor"/>
      </rPr>
      <t xml:space="preserve">
</t>
    </r>
  </si>
  <si>
    <t xml:space="preserve">ASLR available 
SoC has an active ASL 
 </t>
  </si>
  <si>
    <t>Dispensing System connects to ASLR.</t>
  </si>
  <si>
    <t xml:space="preserve">The dispensing system integrates with only one ASLR for supporting Electronic Prescriptions. </t>
  </si>
  <si>
    <t>Healthcare provider user.
Soc ASL as required.</t>
  </si>
  <si>
    <t xml:space="preserve">Multiple ASLRs available 
SoC has an active ASL </t>
  </si>
  <si>
    <t>Dispensing System is unable to connect to multiple ASLRs.</t>
  </si>
  <si>
    <r>
      <t>The dispensing system</t>
    </r>
    <r>
      <rPr>
        <b/>
        <sz val="11"/>
        <color theme="1"/>
        <rFont val="Calibri"/>
        <family val="2"/>
        <scheme val="minor"/>
      </rPr>
      <t xml:space="preserve"> </t>
    </r>
    <r>
      <rPr>
        <sz val="11"/>
        <color theme="1"/>
        <rFont val="Calibri"/>
        <family val="2"/>
        <scheme val="minor"/>
      </rPr>
      <t xml:space="preserve">SHALL provide assisted registration functionality to support Subject of Care registration for an Active Script List.
</t>
    </r>
  </si>
  <si>
    <t xml:space="preserve">HI Service available
ASLR available 
SoC has not yet registered for an Active Script List
</t>
  </si>
  <si>
    <t>The CIS has the functionality to provide registration for Active Script List.</t>
  </si>
  <si>
    <t>Facility to provide registration of ASLR for SoC.</t>
  </si>
  <si>
    <t xml:space="preserve">Use of Healthcare Identifiers in Health Software Systems - HI Document ID: DH-3360:2020: v4.0
UC.330 - Send patient health information electronically.
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Testing Note: Separate tests indicate inclusion in the mandatory testing should the registration be for creating or updating of registration details. </t>
  </si>
  <si>
    <t>HI conformance - Complete All Mandatory Test Cases (listed) as part of HI conformance.</t>
  </si>
  <si>
    <t xml:space="preserve">HI_330_016832
HI_330_016813
</t>
  </si>
  <si>
    <t>Associated Test Case - Register an SoC for an ASL. Include an IHI with status Active and Verified</t>
  </si>
  <si>
    <t xml:space="preserve"> IHI can be included in ASL registration</t>
  </si>
  <si>
    <t>Locally stored IHI details with status Active and Verified</t>
  </si>
  <si>
    <t>Associated Test Case - Update SoC registration IHI details - Include an IHI with status Active and Verified</t>
  </si>
  <si>
    <t>IHI can be included in ASL registration update</t>
  </si>
  <si>
    <t>Associated Test Case - Register an SoC for an ASL. Include an IHI with status NOT Active and Verified -</t>
  </si>
  <si>
    <t>IHI cannot be included in ASL registration , system rejected</t>
  </si>
  <si>
    <t>Locally stored IHI details with status NOT Active and Verified:
- Inactive
- Deceased, Provisional etc.</t>
  </si>
  <si>
    <t>Associated Test Case - Update SoC registration IHI details - Include an IHI with status NOT Active and Verified -</t>
  </si>
  <si>
    <t>IHI can be included in ASL registration update, system rejected</t>
  </si>
  <si>
    <r>
      <t xml:space="preserve">When the healthcare provider performs assisted registration for a SoC wanting an Active Script List, the dispensing system SHALL only allow pre-population of the SoC’s locally stored personal information in the assisted registration form, and only send the following SoC's information to the ASLR: 
• IHI number 
• Family name
• Given name (if available)
• Date of birth
• Gender
• Medicare card number and IRN (if available)
• DVA number (if available)
• Residential address (optional for software to support)
</t>
    </r>
    <r>
      <rPr>
        <i/>
        <sz val="11"/>
        <rFont val="Calibri"/>
        <family val="2"/>
        <scheme val="minor"/>
      </rPr>
      <t>Note: the above attributes align to the attributes used by the HI Service when there is a need to discover or validate an IHI.
Note: it is important that the ASLR is populated with the same data that is in the CIS so that those systems are consistent. If, for example, the date of birth requires correction, then this must be corrected in the patient record first so it can be correctly reflected in the assisted registration form.
Note: vendors should refer to ASLR interface specifications to understand if the transmission of the residential address is supported.
Note: see also DISP-225 and DISP-230 for carers and agents.</t>
    </r>
    <r>
      <rPr>
        <sz val="11"/>
        <rFont val="Calibri"/>
        <family val="2"/>
        <scheme val="minor"/>
      </rPr>
      <t xml:space="preserve">
</t>
    </r>
  </si>
  <si>
    <r>
      <t>ASLR assisted registration form is populated with the same data that is in the Dispensing System and</t>
    </r>
    <r>
      <rPr>
        <b/>
        <sz val="11"/>
        <rFont val="Calibri"/>
        <family val="2"/>
        <scheme val="minor"/>
      </rPr>
      <t xml:space="preserve"> only </t>
    </r>
    <r>
      <rPr>
        <sz val="11"/>
        <rFont val="Calibri"/>
        <family val="2"/>
        <scheme val="minor"/>
      </rPr>
      <t xml:space="preserve">sends the following SoC's information to the ASLR: 
- IHI number 
- Family name
- Given name
- Gender
- Date of birth
- Medicare card number and IRN 
- DVA number 
- Residential address (optional for software to support)
</t>
    </r>
  </si>
  <si>
    <t>Healthcare provider user 
Stored information (In the Dispensing System) for pre-population, including information NOT to be populated.</t>
  </si>
  <si>
    <r>
      <t xml:space="preserve">The system SHALL capture the agent/carer and SoC consent prior to storing the agent/carer's details in the SoC's ASL.
</t>
    </r>
    <r>
      <rPr>
        <i/>
        <sz val="11"/>
        <rFont val="Calibri"/>
        <family val="2"/>
        <scheme val="minor"/>
      </rPr>
      <t xml:space="preserve">
Note: the consent flag must be sent to ASLR when agent/carer's details are provided to the ASLR.</t>
    </r>
  </si>
  <si>
    <t xml:space="preserve">ASLR available 
Registration for ASLR details in progress
</t>
  </si>
  <si>
    <t>Healthcare provider user adds a carer or an agent to the SoC's ASL.
Consent captured for the agent/carer and SoC.</t>
  </si>
  <si>
    <t>The dispensing system provides a checkbox (or similar) to capture the agent/carer and the SoC consent to those details to be included in the ASL. 
The agent/carer's details are stored in the SoC's ASL.</t>
  </si>
  <si>
    <t>TC_DISP_REG_026</t>
  </si>
  <si>
    <t xml:space="preserve">ASLR available 
Registration for ASLR details in progress
</t>
  </si>
  <si>
    <t>Healthcare provider user adds a carer or an agent to the SoC's ASL.
Consent is not captured for the agent/carer and SoC.</t>
  </si>
  <si>
    <t>The dispensing system provides a checkbox (or similar) to capture the agent/carer and the SoC consent to those details to be included in the ASL. 
The agent/carer's details are not stored in the SoC's ASL.</t>
  </si>
  <si>
    <r>
      <t xml:space="preserve">When storing an agent/carer's details, the system SHALL record whether an individual is a carer or an agent of the SoC.
</t>
    </r>
    <r>
      <rPr>
        <i/>
        <sz val="11"/>
        <color theme="1"/>
        <rFont val="Calibri"/>
        <family val="2"/>
        <scheme val="minor"/>
      </rPr>
      <t>Note: a ‘carer’ and ‘agent’ are different concepts and must be captured separately.</t>
    </r>
  </si>
  <si>
    <t>The dispensing system allows the healthcare provider to nominate which role that person supports (Carer).</t>
  </si>
  <si>
    <t>The dispensing system allows the healthcare provider to nominate which role that person supports (Agent).</t>
  </si>
  <si>
    <r>
      <t>The dispensing system SHALL</t>
    </r>
    <r>
      <rPr>
        <b/>
        <sz val="11"/>
        <rFont val="Calibri"/>
        <family val="2"/>
        <scheme val="minor"/>
      </rPr>
      <t xml:space="preserve"> </t>
    </r>
    <r>
      <rPr>
        <sz val="11"/>
        <rFont val="Calibri"/>
        <family val="2"/>
        <scheme val="minor"/>
      </rPr>
      <t>allow at least one carer to be registered in the SoC's ASL, and only send the following care information to the ASLR:  
• Family name
• Given name (optional if carer has only one name)
• Address (optional for the carer to provide)
• Relationship to SoC (optional for the carer to provide)
and SHALL</t>
    </r>
    <r>
      <rPr>
        <b/>
        <sz val="11"/>
        <rFont val="Calibri"/>
        <family val="2"/>
        <scheme val="minor"/>
      </rPr>
      <t xml:space="preserve"> </t>
    </r>
    <r>
      <rPr>
        <sz val="11"/>
        <rFont val="Calibri"/>
        <family val="2"/>
        <scheme val="minor"/>
      </rPr>
      <t xml:space="preserve">NOT capture any other information for ASLR purposes.
</t>
    </r>
    <r>
      <rPr>
        <i/>
        <sz val="11"/>
        <rFont val="Calibri"/>
        <family val="2"/>
        <scheme val="minor"/>
      </rPr>
      <t>Note: capturing a carer is optional but the software must support this function.
Note: the CIS can store additional information about carers that are not sent to the ASLR (e.g. notes for administration purposes or identity management).
Note: if the carer has a given name then that given name must be recorded.
Note: if the carer is an organisation (e.g. residential aged care facility) then DISP-235 applies)
Note: it is recommended that the system captures the above attributes as separate attributes (i.e. not as a single text field) as future architecture may require this information to be discrete and ready to be validated for identity management purposes.</t>
    </r>
    <r>
      <rPr>
        <sz val="11"/>
        <rFont val="Calibri"/>
        <family val="2"/>
        <scheme val="minor"/>
      </rPr>
      <t xml:space="preserve">
</t>
    </r>
  </si>
  <si>
    <r>
      <t xml:space="preserve">The dispensing system allows a carer to be registered in the patient’s ASL.
The dispensing system </t>
    </r>
    <r>
      <rPr>
        <b/>
        <sz val="11"/>
        <rFont val="Calibri"/>
        <family val="2"/>
        <scheme val="minor"/>
      </rPr>
      <t>only</t>
    </r>
    <r>
      <rPr>
        <sz val="11"/>
        <rFont val="Calibri"/>
        <family val="2"/>
        <scheme val="minor"/>
      </rPr>
      <t xml:space="preserve"> sends the following carer's information to the ASLR: 
Mandatory: 
- Family name 
Optional:
- Given name 
- Address 
- Relationship to SoC
</t>
    </r>
  </si>
  <si>
    <r>
      <t xml:space="preserve">The dispensing system SHALL allow at least one agent to be registered in the SoC's ASL, and send the following agent information to the ASLR: 
• Family name, and
• Given name (optional if agent has only one name), and
• Address (optional for the agent to provide), and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CIS can store additional information about the agents that are not sent to the ASLR (e.g. notes for administration purposes or identity management).
Note: if the agent has a given name then that given name must be recorded.</t>
    </r>
  </si>
  <si>
    <t xml:space="preserve">NPDS Available
ASLR available 
Registration for ASLR details in progress
</t>
  </si>
  <si>
    <t>The dispensing system allows an agent to be registered in the patient’s ASL.
The dispensing system sends the following agent’s information to the ASLR: 
Mandatory: 
- Family name 
Optional:
- Given name 
- Address 
- Relationship to SoC</t>
  </si>
  <si>
    <r>
      <t>The dispensing system</t>
    </r>
    <r>
      <rPr>
        <b/>
        <sz val="11"/>
        <rFont val="Calibri"/>
        <family val="2"/>
        <scheme val="minor"/>
      </rPr>
      <t xml:space="preserve"> </t>
    </r>
    <r>
      <rPr>
        <sz val="11"/>
        <rFont val="Calibri"/>
        <family val="2"/>
        <scheme val="minor"/>
      </rPr>
      <t>SHALL</t>
    </r>
    <r>
      <rPr>
        <b/>
        <sz val="11"/>
        <rFont val="Calibri"/>
        <family val="2"/>
        <scheme val="minor"/>
      </rPr>
      <t xml:space="preserve"> </t>
    </r>
    <r>
      <rPr>
        <sz val="11"/>
        <rFont val="Calibri"/>
        <family val="2"/>
        <scheme val="minor"/>
      </rPr>
      <t xml:space="preserve">support the registration of an organisation name as a carer for the SoC. 
</t>
    </r>
    <r>
      <rPr>
        <i/>
        <sz val="11"/>
        <rFont val="Calibri"/>
        <family val="2"/>
        <scheme val="minor"/>
      </rPr>
      <t>Note: it is likely that the RACF for a residence patient will, with permission, nominate themselves as a carer so they can receive electronic notifications and provide site-consent.
Note: the attributes specified in DISP-225 does not apply to organisation as a carer.</t>
    </r>
  </si>
  <si>
    <t>An organisation can be added as a carer for the SoC</t>
  </si>
  <si>
    <r>
      <t xml:space="preserve">The dispensing system SHALL record and send one and only one primary contact for the SoC's ASL.
</t>
    </r>
    <r>
      <rPr>
        <i/>
        <sz val="11"/>
        <rFont val="Calibri"/>
        <family val="2"/>
        <scheme val="minor"/>
      </rPr>
      <t>Note: the patient or primary carer will nominate primary contact details for ASL notifications. Having a single contact avoids conflicting notifications and consent messages being sent from multiple carers.</t>
    </r>
  </si>
  <si>
    <t xml:space="preserve">Healthcare provider user records a primary contact point for the SoC/carer of the ASL.
</t>
  </si>
  <si>
    <t xml:space="preserve">System records a single contact for the SoC/carer of the ASL. 
</t>
  </si>
  <si>
    <t xml:space="preserve">Healthcare provider user records several primary contact points for the SoC/carer of the ASL.
</t>
  </si>
  <si>
    <t xml:space="preserve">Second primary contact for the SoC/carer of the ASL not permitted. Not an option / unable to add.
</t>
  </si>
  <si>
    <r>
      <t>The dispensing system</t>
    </r>
    <r>
      <rPr>
        <b/>
        <sz val="11"/>
        <rFont val="Calibri"/>
        <family val="2"/>
        <scheme val="minor"/>
      </rPr>
      <t xml:space="preserve"> </t>
    </r>
    <r>
      <rPr>
        <sz val="11"/>
        <rFont val="Calibri"/>
        <family val="2"/>
        <scheme val="minor"/>
      </rPr>
      <t xml:space="preserve">SHALL support the subsequent update of the SoC, carer and agent’s personal information that is in the ASL, in accordance with DISP-210, DISP-225 and DISP-230. 
</t>
    </r>
    <r>
      <rPr>
        <i/>
        <sz val="11"/>
        <rFont val="Calibri"/>
        <family val="2"/>
        <scheme val="minor"/>
      </rPr>
      <t>Note: the term “update” includes add, remove and modify operations.
Note: if it is known that the SoC’s IHI has changed then the ASLR operator must be notified via the ASLR support phone number. The ASLR operator will take steps to move prescription information from the de-activated ASL to the new ASL.</t>
    </r>
  </si>
  <si>
    <t xml:space="preserve">HI Service available
ASLR available 
SoC Is registering / has registered for an Active Script List
SoC's carer and agent’s personal information added to ASL
</t>
  </si>
  <si>
    <t>SoC carer’s personal information updated in ASL. Appropriate details in line with DISP-210, DISP-225 and DISP-230.</t>
  </si>
  <si>
    <t>Healthcare provider user.
SoC ASL as required.
Carer and Agent details added (as perDISP-210, DISP-225 and DISP-230)</t>
  </si>
  <si>
    <t>SoC agent’s personal information updated in ASL. Appropriate details in line with DISP-210, DISP-225 and DISP-230.</t>
  </si>
  <si>
    <t>SoC carer’s personal information removed in ASL.</t>
  </si>
  <si>
    <t>SoC's agent’s personal information removed in ASL.</t>
  </si>
  <si>
    <t>Before displaying the assisted registration form, the dispensing system SHALL ensure the SoC’s IHI has been validated as “active” and “verified” against the HI Service within the last 24 hours and not display the assisted registration form if the IHI has not, or cannot be validated, or is not “active” and “verified”.</t>
  </si>
  <si>
    <t xml:space="preserve">ASLR available 
Registration for ASLR details in progress
SoC's IHI has a status of "Verified" and "Active" - Validated in last 24 hours.
</t>
  </si>
  <si>
    <t>IHI is OK - Continued to assisted registration form.</t>
  </si>
  <si>
    <t xml:space="preserve">Healthcare provider user.
SoC ASL as required.
Appropriate IHI Status as required:
Verified
Unverified
Provisional
Active
Inactive
Resolved
Deceased
Retired
Expired
IHI that is Active and Verified but NOT validated in last 24 Hours </t>
  </si>
  <si>
    <t xml:space="preserve">ASLR available 
Registration for ASLR details in progress
SoC's IHI does not have a status of "Verified"
</t>
  </si>
  <si>
    <t>IHI is Not OK - Appropriate message displayed. User is not continued to assisted registration form.</t>
  </si>
  <si>
    <t xml:space="preserve">ASLR available 
Registration for ASLR details in progress
SoC's IHI does not have a status of "Active"
</t>
  </si>
  <si>
    <t xml:space="preserve">ASLR available 
Registration for ASLR details in progress
SoC's IHI has a status of "Verified" and "Active" - Validated but NOT in last 24 hours.
</t>
  </si>
  <si>
    <t>END: ASL Assisted Registration</t>
  </si>
  <si>
    <t>Start: ASLR Viewing</t>
  </si>
  <si>
    <t xml:space="preserve">When viewing a patient record, the dispensing system SHALL display a visual indication if the SoC has an Active Script List.
</t>
  </si>
  <si>
    <t xml:space="preserve">ASLR available 
SoC has an Active Script List
</t>
  </si>
  <si>
    <t>The dispensing system  displays a visual indication that the SoC has registered for participation in an Active Script List.</t>
  </si>
  <si>
    <t xml:space="preserve">NPDS Available
ASLR available 
SoC doesn't have an Active Script List
</t>
  </si>
  <si>
    <t>The dispensing system  displays a visual indication that the SoC has not yet registered for participation in an Active Script List.</t>
  </si>
  <si>
    <r>
      <t>The dispensing system</t>
    </r>
    <r>
      <rPr>
        <b/>
        <sz val="11"/>
        <color theme="1"/>
        <rFont val="Calibri"/>
        <family val="2"/>
        <scheme val="minor"/>
      </rPr>
      <t xml:space="preserve"> </t>
    </r>
    <r>
      <rPr>
        <sz val="11"/>
        <color theme="1"/>
        <rFont val="Calibri"/>
        <family val="2"/>
        <scheme val="minor"/>
      </rPr>
      <t xml:space="preserve">SHALL allow the healthcare provider to view the SoC's Active Script List, if and only if: 
• the SoC has an Active Script List (refer to DISP-275), and 
• the healthcare provider has site consent for the SoC's ASL (refer to DISP-295). </t>
    </r>
  </si>
  <si>
    <t xml:space="preserve">ASLR available 
SoC has registered for an Active Script List
Healthcare provider has viewing access to the SoC's ASL
</t>
  </si>
  <si>
    <t>The dispensing system allows the healthcare provider to view the Subject of Care’s Active Script List.</t>
  </si>
  <si>
    <t xml:space="preserve">ASLR available 
SoC has registered for an Active Script List
Healthcare provider does not have viewing access to the SoC's ASL
</t>
  </si>
  <si>
    <t>Healthcare provider user views the Subject of Care’s Active Script List - Consent = No
Note: SoC may want to register for an ASL but does not want the pharmacy to view their ASL.</t>
  </si>
  <si>
    <t>The dispensing system does not allow the healthcare provider to view the Subject of Care’s Active Script List</t>
  </si>
  <si>
    <t xml:space="preserve">ASLR available 
SoC has not registered for an Active Script List
</t>
  </si>
  <si>
    <t>No ASL to view. Option to view unavailable / Indicated no ASL for SoC</t>
  </si>
  <si>
    <t>Healthcare provider user.
No ASLR for SoC</t>
  </si>
  <si>
    <r>
      <t>If the SoC has an Active Script List, the dispensing system</t>
    </r>
    <r>
      <rPr>
        <b/>
        <sz val="11"/>
        <color theme="1"/>
        <rFont val="Calibri"/>
        <family val="2"/>
        <scheme val="minor"/>
      </rPr>
      <t xml:space="preserve"> </t>
    </r>
    <r>
      <rPr>
        <sz val="11"/>
        <color theme="1"/>
        <rFont val="Calibri"/>
        <family val="2"/>
        <scheme val="minor"/>
      </rPr>
      <t xml:space="preserve">MAY display the name of the ASLR in the patient record. 
</t>
    </r>
    <r>
      <rPr>
        <i/>
        <sz val="11"/>
        <color theme="1"/>
        <rFont val="Calibri"/>
        <family val="2"/>
        <scheme val="minor"/>
      </rPr>
      <t xml:space="preserve">Note: the ASLR will act like a broker for the CIS and present ASL activity and scripts to the CIS through a single point. The ASLR will search for other ASLRs as required. 
</t>
    </r>
    <r>
      <rPr>
        <sz val="11"/>
        <color theme="1"/>
        <rFont val="Calibri"/>
        <family val="2"/>
        <scheme val="minor"/>
      </rPr>
      <t xml:space="preserve">
</t>
    </r>
  </si>
  <si>
    <t xml:space="preserve">ASLR available 
SoC has an Active Script List
</t>
  </si>
  <si>
    <t xml:space="preserve">The dispensing system displays the name of the ASLR in the patient record. </t>
  </si>
  <si>
    <t xml:space="preserve">If the SoC has an Active Script List, the dispensing system SHALL indicate whether the healthcare provider organisation has been given site consent to access the SoC's ASL.
</t>
  </si>
  <si>
    <t xml:space="preserve">ASLR available 
SoC has an Active Script List
The healthcare provider organisation has given site viewing consent to access the SoC's ASL.  
</t>
  </si>
  <si>
    <t xml:space="preserve">The dispensing system indicates that the healthcare provider organisation has been given site consent to access the SoC's ASL.  
</t>
  </si>
  <si>
    <t xml:space="preserve">ASLR available 
SoC has an Active Script List
The healthcare provider organisation has not been given site viewing consent to access the SoC's ASL. 
</t>
  </si>
  <si>
    <t xml:space="preserve">The dispensing system indicates that the healthcare provider organisation has not been given site consent to access the SoC's ASL.  
</t>
  </si>
  <si>
    <r>
      <t>If a healthcare provider organisation does not have site access to the SoC's ASL, the dispensing  system</t>
    </r>
    <r>
      <rPr>
        <b/>
        <sz val="11"/>
        <color theme="1"/>
        <rFont val="Calibri"/>
        <family val="2"/>
        <scheme val="minor"/>
      </rPr>
      <t xml:space="preserve"> </t>
    </r>
    <r>
      <rPr>
        <sz val="11"/>
        <color theme="1"/>
        <rFont val="Calibri"/>
        <family val="2"/>
        <scheme val="minor"/>
      </rPr>
      <t>SHALL</t>
    </r>
    <r>
      <rPr>
        <b/>
        <sz val="11"/>
        <color theme="1"/>
        <rFont val="Calibri"/>
        <family val="2"/>
        <scheme val="minor"/>
      </rPr>
      <t xml:space="preserve"> </t>
    </r>
    <r>
      <rPr>
        <sz val="11"/>
        <color theme="1"/>
        <rFont val="Calibri"/>
        <family val="2"/>
        <scheme val="minor"/>
      </rPr>
      <t>allow the healthcare provider to request site consent.</t>
    </r>
  </si>
  <si>
    <t xml:space="preserve">ASLR available 
SoC has registered for an Active Script List
The healthcare provider organisation does not have site access to the SoC's ASL
</t>
  </si>
  <si>
    <t xml:space="preserve">Healthcare provider requests site access.
</t>
  </si>
  <si>
    <t xml:space="preserve">The dispensing system has facility for healthcare provider to request site access.
</t>
  </si>
  <si>
    <r>
      <t xml:space="preserve">When displaying a patient's ASL the dispensing system SHALL display at least the following information:
For carers &amp; agents:
•	Family name
•	Given name
•	Address (optional for the carer/agent to provide) 
•	Relationship to SoC.
For medicines: 
•	Name of the Subject of Care
•	Medicine(s) name, strength
•	Date prescribed
•	Number of repeats available (if applicable)
•	Indication that the token is not available (if applicable - for paper prescriptions)
•	Token (Barcode/QR code and DSPID) (if applicable).
The system MAY display:
•	Name of the prescriber
•	Name of the prescriber organisation
•	Contact details of the prescriber and / or prescribing organization.
</t>
    </r>
    <r>
      <rPr>
        <i/>
        <sz val="11"/>
        <rFont val="Calibri"/>
        <family val="2"/>
        <scheme val="minor"/>
      </rPr>
      <t xml:space="preserve">Note: a QR code for a DSPID may or may not be rendered in the ASL.
Note: the ASL intentionally contains limited information to prevent a dispense from the ASL. Dispensers are required to download the full legal prescription before dispensing. 
</t>
    </r>
    <r>
      <rPr>
        <sz val="11"/>
        <rFont val="Calibri"/>
        <family val="2"/>
        <scheme val="minor"/>
      </rPr>
      <t xml:space="preserve">
</t>
    </r>
  </si>
  <si>
    <t xml:space="preserve">ASLR available 
SoC has registered for an Active Script List
Healthcare provider has viewing access to the SoC's ASL.
</t>
  </si>
  <si>
    <t xml:space="preserve">The dispensing system makes available at least the mandatory information mentioned in the requirement:
- Carer / Agent Information.
- Medicine Information.
Optional details from the requirement can also be displayed if required.
Note: Number of Repeats Available requirement is not applicable for Chart-based Electronic Prescriptions </t>
  </si>
  <si>
    <t>Healthcare provider user.
SoC ASL as required.
SoC's ASL include:
- Full Carer or Agent Information.
- Electronic Prescriptions
- Chart-based  Electronic Prescriptions</t>
  </si>
  <si>
    <t>END: ASLR Viewing</t>
  </si>
  <si>
    <t>START: ASLR Dispensing</t>
  </si>
  <si>
    <r>
      <t xml:space="preserve">The dispensing system SHALL display a checkbox (or similar) for the dispenser to describe each of the following events (for electronic and paper prescriptions): 
• Patient has exercised their choice to keep the information away from their ASL 
• the prescription will be retained by the pharmacy (or another pharmacy) for legal purposes and must not be sent to an ASL.
</t>
    </r>
    <r>
      <rPr>
        <i/>
        <sz val="11"/>
        <color theme="1"/>
        <rFont val="Calibri"/>
        <family val="2"/>
        <scheme val="minor"/>
      </rPr>
      <t>Note: the checkboxes (or similar) are only relevant if there is a repeat authorisation.
Note: this profile does not describe how a token is to be sent directly to, or retained by, a pharmacy. The checkbox only captures that that action will be done via fax, email, SMS, secure message delivery etc. Each developer needs to decide if this is done within their system or is dependent on an external process.
Note: the dispenser needs to consider the dispensing expectation for each repeat authorisation and use the checkboxes (or similar) to influence the prescription in the ASL.  
Note: prescribing to dosing points is a reason to send directly to (or retain by) that pharmacy and keep the token from an ASL.
Note: DISP-350 identifies default behaviour for these checkboxes.</t>
    </r>
  </si>
  <si>
    <t xml:space="preserve">ASLR available 
SoC has registered for an Active Script List
Prescriptions have repeats
</t>
  </si>
  <si>
    <t xml:space="preserve">Healthcare provider user notes checkbox for Electronic Prescription or Non-Electronic Prescription repeat authorisation - Patient has exercised their choice to keep the information away from their ASL.
</t>
  </si>
  <si>
    <t xml:space="preserve">The dispensing system displays a checkbox (or similar) for the requirements: 
1 -  Patient has exercised their choice to keep the information away from their ASL.
2 -  The prescription will be sent directly to a pharmacy and must not be sent to an ASL.
Checkbox 1 is currently selected </t>
  </si>
  <si>
    <t>Healthcare provider user.
Soc ASL as required.
Appropriate Prescriptions with repeats</t>
  </si>
  <si>
    <t xml:space="preserve">Healthcare provider user notes checkbox for Electronic Prescription or Non-Electronic Prescription repeat authorisation - The prescription will be sent directly to a pharmacy and must not be sent to an ASL.
</t>
  </si>
  <si>
    <t xml:space="preserve">The dispensing system displays a checkbox (or similar) for the requirements: 
1 -  Patient has exercised their choice to keep the information away from their ASL.
2 -  The prescription will be sent directly to a pharmacy and must not be sent to an ASL.
Checkbox 2 is currently selected </t>
  </si>
  <si>
    <t>For repeat authorisations, if the original prescription or most recent repeat authorisation indicates the patient has exercised their choice to keep the information away from their ASL, then the repeat authorisation SHALL default to the same for that repeat authorisation.
Note: the healthcare provider, with instructions from the subject of care, must be able to change this setting before submitting a repeat authorisation to the NPDS.</t>
  </si>
  <si>
    <t xml:space="preserve">NPDS Available
ASLR available 
SoC has registered for an Active Script List
Original prescription has option Send to ASL = False
</t>
  </si>
  <si>
    <t xml:space="preserve">"Send to ASL" is defaulted to "false".  Prescriptions will NOT be sent to ASL.
</t>
  </si>
  <si>
    <t>Healthcare provider user.
Soc ASL as required. 
Electronic Prescription exists - with repeats.</t>
  </si>
  <si>
    <t xml:space="preserve">NPDS Available
ASLR available 
SoC has registered for an Active Script List
Latest repeat has option Send to ASL = False
</t>
  </si>
  <si>
    <t xml:space="preserve">The dispensing system SHALL include the status of the following items in the transmission of repeat authorisation:
• the patient consents to the prescription being added to the ASL, or, the absence of any objection to the prescription being added to the ASL 
• the prescription will be sent directly to a dispenser and must not be sent to an ASL.
Note: this profile does not describe how a token is to be sent directly to, or retained by, a dispenser. The status only captures that that action will be done via fax, email, SMS, secure message delivery etc. Each developer needs to decide if this is done within their system or is dependent on an external process.
Note: including this information in the transmission permits the NPDS and subsequent dispensing system to make intelligent decisions around the treatment of ASL's and repeat authorisations.
</t>
  </si>
  <si>
    <t xml:space="preserve">NPDS Available
ASLR available 
SoC has registered for an Active Script List
Healthcare provider user generates EP with appropriate send status
</t>
  </si>
  <si>
    <t>Check send status for Electronic Prescription repeat with instruction "the patient consents to the prescription being added to the ASL".</t>
  </si>
  <si>
    <t>The dispensing system transmission includes the send status of "the patient consents to the prescription being added to the ASL".</t>
  </si>
  <si>
    <t xml:space="preserve">Healthcare provider user.
SoC ASL as required. 
Repeat prescriptions send statuses as required:
-  the patient consents to the prescription being added to the ASL
- the prescription will be sent directly to a dispenser and must not be sent to an ASL
</t>
  </si>
  <si>
    <t>Check send status for Electronic Prescription repeat, without instruction - i.e. no objection to the prescription being added to the ASL.</t>
  </si>
  <si>
    <t>The dispensing system transmission includes no send status details. (This will result in default consent given).</t>
  </si>
  <si>
    <t>Check send status for Electronic Prescription repeat with instruction "the prescription will be sent directly to a dispenser and must not be sent to an ASL".</t>
  </si>
  <si>
    <t>The dispensing system transmission includes the send status of "the prescription will be sent directly to a dispenser and must not be sent to an ASL".</t>
  </si>
  <si>
    <t>If the system has the capability to send notifications to the subject of care, then the system SHALL NOT send an electronic EoP (token) to the registered primary ASLR contact if the token will be sent directly to a dispenser.
Note: some CIS's delegate the sending of the communication to the NPDS.
Note: dispensers should not give printed EoPs to the SoC if the token is to be retained by the dispenser (or provided to a different dispenser).
Note: the SoC cannot receive an EoP for a repeat authorisation until the current dispense is completely supplied (i.e. staged supply arrangement).</t>
  </si>
  <si>
    <t xml:space="preserve">NPDS Available
ASLR available 
SoC has registered for an Active Script List
The dispensing system has the capability to send notifications to the subject of care 
</t>
  </si>
  <si>
    <t xml:space="preserve">CONDITION: System has capability to send notifications to SoC
Healthcare provider user generates Electronic Prescription repeat - send  instruction is that the repeat authorisation is to be sent directly to a dispenser.
</t>
  </si>
  <si>
    <t xml:space="preserve">The dispensing system does not send the Electronic Prescription token to the SoC's primary contact.
</t>
  </si>
  <si>
    <t>Healthcare provider user.
Soc ASL as required.
Electronic Prescription exists - with repeats.</t>
  </si>
  <si>
    <t xml:space="preserve">The dispensing system SHALL NOT pre-populate the dispense record with the information provided by the ASLR. 
Note: it is important that the CIS retrieves the legal prescription from the NPDS and then (optionally) pre-populate the dispense record from the legal prescription.
</t>
  </si>
  <si>
    <t xml:space="preserve">NPDS Available
ASLR available 
SoC has registered for an Active Script List
</t>
  </si>
  <si>
    <t>The dispensing system does not pre-populate the dispense record with any information provided by the ASLR. Once retrieved there is an option to then do so.</t>
  </si>
  <si>
    <t>Healthcare provider user.
Soc ASL as required.
Electronic Prescription and Chart-based Electronic Prescriptions exist.</t>
  </si>
  <si>
    <r>
      <t>When a repeat authorisation is available, the dispensing system SHALL</t>
    </r>
    <r>
      <rPr>
        <b/>
        <sz val="11"/>
        <rFont val="Calibri"/>
        <family val="2"/>
        <scheme val="minor"/>
      </rPr>
      <t xml:space="preserve"> </t>
    </r>
    <r>
      <rPr>
        <sz val="11"/>
        <rFont val="Calibri"/>
        <family val="2"/>
        <scheme val="minor"/>
      </rPr>
      <t xml:space="preserve">be able to create an Evidence of Prescription regardless of the presence of an active script list.
</t>
    </r>
    <r>
      <rPr>
        <i/>
        <sz val="11"/>
        <rFont val="Calibri"/>
        <family val="2"/>
        <scheme val="minor"/>
      </rPr>
      <t xml:space="preserve">
Note: sending prescription information to an ASL does not remove the onus of providing an EoP to the subject of care. All relevant conformant requirements (DISP-30) etc apply when there are repeats authorisations.
Note: the SoC can give instructions to not receive an EoP thereby removing that obligation on the healthcare provider and/or the system.</t>
    </r>
  </si>
  <si>
    <t xml:space="preserve">The dispensing system generates the repeat prescription to the ASL and also creates an EoP for the subject of care.
</t>
  </si>
  <si>
    <t>END: ASLR Dispensing</t>
  </si>
  <si>
    <t>MAIN</t>
  </si>
  <si>
    <t>REGISTRATION</t>
  </si>
  <si>
    <t>Electronic Prescribing Model Applicable</t>
  </si>
  <si>
    <t>Scenario Summary</t>
  </si>
  <si>
    <t xml:space="preserve"> Authentication and Cryptography -  NPDS Model</t>
  </si>
  <si>
    <t>Standard dispense in  NPDS Model</t>
  </si>
  <si>
    <t>Full End to End process dispense  in  NPDS Model</t>
  </si>
  <si>
    <t>Dispense Urgent Prescription (Owing Prescription)  in  NPDS Model</t>
  </si>
  <si>
    <t>Provide Assisted Registration for an Active Script List</t>
  </si>
  <si>
    <t>Utilising an Active Script List</t>
  </si>
  <si>
    <t>Repeat dispense in  NPDS Model</t>
  </si>
  <si>
    <t>Prescription NOT dispensed - Cancelled before dispense completed.</t>
  </si>
  <si>
    <t>Prescription NOT dispensed - Reversed AFTER original dispense activity.</t>
  </si>
  <si>
    <t>IHI Conformance - NPDS</t>
  </si>
  <si>
    <t>Scenario:</t>
  </si>
  <si>
    <t>Objective:</t>
  </si>
  <si>
    <t xml:space="preserve"> Authentication and Cryptography -  NPDS Model
Authorisation and Cryptography - NPDS
Demonstrate that the dispenser authorisation and security aspects:
1. Enables appropriate log in and Authenticate to dispensing System
2. Satisfies the required cryptographic requirements for a dispensing system</t>
  </si>
  <si>
    <t>Pre-requisites:</t>
  </si>
  <si>
    <t>1. Authorised Prescriber user account 
2. Prescribing System with set-up</t>
  </si>
  <si>
    <t>Scenario Test Cases:</t>
  </si>
  <si>
    <t>Test Steps</t>
  </si>
  <si>
    <t>Test Cases</t>
  </si>
  <si>
    <t>Conformance Requirement(s)</t>
  </si>
  <si>
    <t>TEST STEP / CASE DESCRIPTION</t>
  </si>
  <si>
    <t>ACTUAL TEST RESULT</t>
  </si>
  <si>
    <t>TEST EVIDENCE 
(SCREEN SHOTS, RECORDINGS, FILES)</t>
  </si>
  <si>
    <t>User Authentication</t>
  </si>
  <si>
    <t>TC_DISP_AA_001 &amp; 002
TC_DISP_AA_003 to 004
TC_DISP_AA_006
TC_DISP_AA_008
TC_DISP_AA_011 or 012 or 013
TC_DISP_AA_014
TC_DISP_AA_015
TC_DISP_AA_016 or 017
TC_DISP_AA_018
TC_DISP_AA_019 &amp; 020
TC_DISP_AA_021
TC_DISP_AA_022
TC_DISP_AA_023 to 026
TC_DISP_AA_027 &amp; 028</t>
  </si>
  <si>
    <t>DISP-2
DISP-4
DISP-5
DISP-6
DISP-7
DISP-8
DISP-9
DISP-10
DISP-53
DSIP-95
DISP-931
DISP-955
DISP-940
DISP-937</t>
  </si>
  <si>
    <t>Authorised Dispenser logged into Dispensing System with electronic prescribing capability</t>
  </si>
  <si>
    <t>Cryptography</t>
  </si>
  <si>
    <t>TC_DISP_CRY_001, 002
TC_DISP_CRY_003
TC_DISP_CRY_004
TC_DISP_CRY_005
TC_DISP_CRY_006
TC_DISP_CRY_007</t>
  </si>
  <si>
    <t>DISP-81
DISP-1
DISP-26
DISP-3
DISP-938
DISP-939</t>
  </si>
  <si>
    <t>Cryptographic requirements for dispensing systems</t>
  </si>
  <si>
    <t>Scenario result:</t>
  </si>
  <si>
    <t>Standard dispense in  NPDS Model
For a dispenser who has an Electronic Prescription to dispense successfully.
Demonstrate that the dispenser can:
1. Log in and Authenticate to Dispensing System
2. Scan the Electronic Prescription and return full details.
3. Communicate with the PDS as dispensing supply.
4. Complete dispense.
5. Dispensing Error and message handling.
6. Specific Auditing for dispense events.
Note: Please use the test data in  "Electronic Prescribing  - Conformance Test Data - Prescriptions".  The system should be able to create prescriptions for various types of medications, repeat, PBS, RPBS and Private prescription etc.</t>
  </si>
  <si>
    <t xml:space="preserve">1. Electronic Prescription token exists for use
2. NPDS Available.
3. Dispensing System with valid dispensing profiles.
</t>
  </si>
  <si>
    <t>Dispenser presented with Electronic Prescription token</t>
  </si>
  <si>
    <t xml:space="preserve">Able to scan token - Dispensing System supports scanning token. </t>
  </si>
  <si>
    <t>Dispenser logs into DS</t>
  </si>
  <si>
    <t xml:space="preserve">TC_DISP_AA_001 &amp; 002
TC_DISP_AA_019 </t>
  </si>
  <si>
    <t>DISP-2
DISP-95</t>
  </si>
  <si>
    <t xml:space="preserve">Dispenser logged in to Dispensing System with dispensing privileges.
</t>
  </si>
  <si>
    <t>Dispenser scans token</t>
  </si>
  <si>
    <t>TC_DISP_RET_008 &amp; 009
TC_DISP_RET_005 to 007
TC_DISP_RET_018</t>
  </si>
  <si>
    <t xml:space="preserve">DISP-15
DISP-14
DISP-715
</t>
  </si>
  <si>
    <t>Dispensing System scans token - Prescription details presented.</t>
  </si>
  <si>
    <t>Full details of Electronic Prescription presented</t>
  </si>
  <si>
    <t>TC_DISP_PRES_001 to 006
TC_DISP_PRES_007 &amp; 008
TC_DISP_PRES_009
TC_DISP_PRES_010
TC_DISP_PRES_011 &amp; 012</t>
  </si>
  <si>
    <r>
      <t xml:space="preserve">DISP-16
</t>
    </r>
    <r>
      <rPr>
        <sz val="11"/>
        <color theme="1"/>
        <rFont val="Calibri"/>
        <family val="2"/>
        <scheme val="minor"/>
      </rPr>
      <t>DISP-16A
DISP-17
DISP-18
DISP-60</t>
    </r>
  </si>
  <si>
    <t>Full details presented to dispenser.</t>
  </si>
  <si>
    <t>Receipt of Supply</t>
  </si>
  <si>
    <t xml:space="preserve">TC_DISP_FIN_012 </t>
  </si>
  <si>
    <t>Dispensing System records the receipt of the supply.</t>
  </si>
  <si>
    <t>Check Off Prescription</t>
  </si>
  <si>
    <t xml:space="preserve">TC_DISP_PRES_013
</t>
  </si>
  <si>
    <t xml:space="preserve">Dispensing System provides Check-Off list for finalisation. </t>
  </si>
  <si>
    <t>Submit Electronic Prescription dispense record</t>
  </si>
  <si>
    <t xml:space="preserve">TC_DISP_SUB_006
TC_DISP_SUB_007
TC_DISP_SUB_014
</t>
  </si>
  <si>
    <t>DISP-20
DISP-21
DISP-27</t>
  </si>
  <si>
    <t>Submit Electronic Prescription dispense record details &amp; Receipt</t>
  </si>
  <si>
    <t>Default Evidence of prescription</t>
  </si>
  <si>
    <t>TC_DISP_FIN_005 &amp; 006
TC_DISP_FIN_007 &amp; 008
TC_DISP_FIN_009
TC_DISP_FIN_010 &amp; 011
TC_DISP_PRES_014</t>
  </si>
  <si>
    <r>
      <rPr>
        <sz val="11"/>
        <color theme="1"/>
        <rFont val="Calibri"/>
        <family val="2"/>
        <scheme val="minor"/>
      </rPr>
      <t>DISP-91
DISP-31A
DISP-31B
DISP-32
DISP-58</t>
    </r>
  </si>
  <si>
    <t>Default Address used as evidence of prescription to SOC / Agent</t>
  </si>
  <si>
    <t>Full details audited</t>
  </si>
  <si>
    <t>TC_DISP_AUD_001 
TC_DISP_AUD_002 to 006
TC_DISP_AUD_007 &amp; 008
TC_DISP_AA_013
TC_DISP_AA_014</t>
  </si>
  <si>
    <t>DISP-34
DISP-35
DISP-36
DISP-8 
DISP-9</t>
  </si>
  <si>
    <t>Audit record created and includes all relevant dispense details.</t>
  </si>
  <si>
    <t>Full Scope E2E process dispense  in  NPDS Model
For a dispenser who has an Electronic Prescription to dispense successfully.
Demonstrate that the dispenser can:
1. Log in and Authenticate to Dispensing System
2. Scan or enter an Electronic Prescription and return full details.
3. Be presented with and manage full Electronic Prescription during the dispense activity.
4. Have all details and activities audited and be aligned to given legislation expectations.
5. Have appropriate communications with the PDS when available and appropriate messaging when unavailable.
6. Complete Dispense.
Note: Please use the test data in  "Electronic Prescribing  - Conformance Test Data - Prescriptions".  The system should be able to create prescriptions for various types of medications, repeat, PBS, RPBS and Private prescription etc.</t>
  </si>
  <si>
    <t xml:space="preserve">1. Electronic Prescription token(s) exists for use
2. NPDS Available / Not Available as test dictates.
3. Dispensing System with valid dispensing profiles.
</t>
  </si>
  <si>
    <t xml:space="preserve">TC_DISP_AA_001
TC_DISP_AA_019 </t>
  </si>
  <si>
    <t xml:space="preserve">Dispenser logged in to Dispensing System - with dispensing privileges.
</t>
  </si>
  <si>
    <t xml:space="preserve">TC_DISP_RET_001
TC_DISP_RET_002
TC_DISP_RET_003
</t>
  </si>
  <si>
    <t>DISP-11
DISP-11A
DISP-12</t>
  </si>
  <si>
    <t>Able to scan token or enter DSPID</t>
  </si>
  <si>
    <t>TC_DISP_RET_008 to 013
TC_DISP_RET_014</t>
  </si>
  <si>
    <t>DISP-15
DISP-715</t>
  </si>
  <si>
    <t>Dispensing System scans token - Prescription details presented. Positive and Negative Test Cases</t>
  </si>
  <si>
    <t>Electronic Prescription presentation</t>
  </si>
  <si>
    <t xml:space="preserve">TC_DISP_PRES_001 to 006
TC_DISP_PRES_007 &amp; 008
TC_DISP_PRES_009
TC_DISP_PRES_010
TC_DISP_PRES_011 &amp; 012
TC_DISP_PRES_013
TC_DISP_PRES_014
</t>
  </si>
  <si>
    <r>
      <t xml:space="preserve">DISP-16
</t>
    </r>
    <r>
      <rPr>
        <sz val="11"/>
        <color theme="1"/>
        <rFont val="Calibri"/>
        <family val="2"/>
        <scheme val="minor"/>
      </rPr>
      <t>DISP-16A
DISP-17
DISP-18
DISP-60
DISP-56
DISP-58</t>
    </r>
  </si>
  <si>
    <t>Dispense Activity Management</t>
  </si>
  <si>
    <t>TC_DISP_FIN_001
TC_DISP_FIN_002
TC_DISP_FIN_003 &amp; 004
TC_DISP_FIN_005 &amp; 006
TC_DISP_FIN_007 &amp; 008
TC_DISP_FIN_009
TC_DISP_FIN_010 &amp; 011
TC_DISP_FIN_012</t>
  </si>
  <si>
    <r>
      <t xml:space="preserve">DISP-30
</t>
    </r>
    <r>
      <rPr>
        <sz val="11"/>
        <color theme="1"/>
        <rFont val="Calibri"/>
        <family val="2"/>
        <scheme val="minor"/>
      </rPr>
      <t>DISP-90
DISP-31
DISP-91
DISP-31A
DISP-31B
DISP-32
DISP-33</t>
    </r>
  </si>
  <si>
    <t>Dispensing System Maintenance and management of Electronic Prescription.</t>
  </si>
  <si>
    <t>PDS Unavailability</t>
  </si>
  <si>
    <t>TC_DISP_SUB_010
TC_DISP_SUB_016 to 019</t>
  </si>
  <si>
    <t>DISP-23
DISP-29</t>
  </si>
  <si>
    <t>PDS is unavailable or becomes unavailable during the dispense event.</t>
  </si>
  <si>
    <t>TC_DISP_SUB_006
TC_DISP_SUB_007
TC_DISP_SUB_009
TC_DISP_SUB_014
TC_DISP_SUB_020
TC_DISP_SUB_021
TC_DISP_AUD_011</t>
  </si>
  <si>
    <t>DISP-20
DISP-21
DISP-22
DISP-27
DISP-50
DISP-52</t>
  </si>
  <si>
    <t>Electronic Prescription details include full details of dispense event and are successfully submitted and acknowledge by the PDS. Events meet all legislation requirements, which is also audited.</t>
  </si>
  <si>
    <t>Post-Finalisation Modification</t>
  </si>
  <si>
    <t>TC_DISP_MOD_001 &amp; 002
TC_DISP_MOD_003 &amp; 004
TC_DISP_MOD_005
TC_DISP_MOD_006 &amp; 007
TC_DISP_MOD_008
TC_DISP_MOD_009</t>
  </si>
  <si>
    <t>DISP-59
DISP-86
DISP-82
DISP-83
DISP-84
DISP-85</t>
  </si>
  <si>
    <t>Dispenser makes changes to the dispense record post finalisation.</t>
  </si>
  <si>
    <t>Full details Audited</t>
  </si>
  <si>
    <t>TC_DISP_AUD_001
TC_DISP_AUD_002 to 006
TC_DISP_AUD_007 &amp; 008
TC_DISP_AUD_011 &amp; 012
TC_DISP_AUD_011</t>
  </si>
  <si>
    <t>DISP-34
DISP-35
DISP-36
DISP-51
DISP-52</t>
  </si>
  <si>
    <t>Dispense Urgent Prescription (Owing Prescription)  in  NPDS Model
For a dispenser who has an Electronic Prescription to dispense successfully
Demonstrate that the dispenser can:
1. Log in and Authenticate to Dispensing System
2. Scan the owing event Electronic Prescription and reconcile.
3. Communicate with the PDS.
4. Complete reconciliation with all details audited.
Note: Please use the test data in  "Electronic Prescribing  - Conformance Test Data - Prescriptions".  The system should be able to create prescriptions for various types of medications, repeat, PBS, RPBS and Private prescription etc.</t>
  </si>
  <si>
    <t>DS connects to PDS</t>
  </si>
  <si>
    <t>Dispensing System Authenticated with PDS - NPDS Available</t>
  </si>
  <si>
    <t xml:space="preserve">TC_DISP_AA_001
</t>
  </si>
  <si>
    <t xml:space="preserve">DISP-2
</t>
  </si>
  <si>
    <t>Dispenser logged in to Dispensing System - with dispensing privileges.</t>
  </si>
  <si>
    <t xml:space="preserve">Dispenser scans token  - PDS Unavailable </t>
  </si>
  <si>
    <t xml:space="preserve">TC_DISP_RET_004
</t>
  </si>
  <si>
    <t xml:space="preserve">DISP-13
</t>
  </si>
  <si>
    <t>Dispensing System scans token - PDS Unavailable 
Dispenser manually dispenses the supply. Prescription is Owing.</t>
  </si>
  <si>
    <t xml:space="preserve">Dispenser scans token -  NPDS Available </t>
  </si>
  <si>
    <t>TC_DISP_PRES_001 to 006
TC_DISP_PRES_007 &amp; 008</t>
  </si>
  <si>
    <r>
      <t xml:space="preserve">DISP-16
</t>
    </r>
    <r>
      <rPr>
        <sz val="11"/>
        <color theme="1"/>
        <rFont val="Calibri"/>
        <family val="2"/>
        <scheme val="minor"/>
      </rPr>
      <t>DISP-16A</t>
    </r>
  </si>
  <si>
    <t xml:space="preserve">Full details presented to dispenser - NPDS Available </t>
  </si>
  <si>
    <t xml:space="preserve">Owing prescription dispensed manually   - NPDS Available </t>
  </si>
  <si>
    <t xml:space="preserve">Owing prescription dispensed manually  - NPDS Available 
(e.g. when dispensing under verbal authority for an urgent case/supply) </t>
  </si>
  <si>
    <t>Reconcile dispense records</t>
  </si>
  <si>
    <t xml:space="preserve">TC_DISP_REC_002
TC_DISP_REC_003
TC_DISP_REC_004
TC_DISP_REC_005
</t>
  </si>
  <si>
    <t xml:space="preserve">DISP-38A
DISP-39
DISP-42
DISP-43
</t>
  </si>
  <si>
    <t>Reconciliation of owing scripts. Includes PDS becoming available.</t>
  </si>
  <si>
    <t>All detailed audited</t>
  </si>
  <si>
    <t>TC_DISP_AUD_001
TC_DISP_AUD_002 to 006
TC_DISP_AUD_007 &amp; 008
TC_DISP_AUD_010
TC_DISP_AUD_011</t>
  </si>
  <si>
    <r>
      <rPr>
        <b/>
        <sz val="11"/>
        <rFont val="Calibri"/>
        <family val="2"/>
        <scheme val="minor"/>
      </rPr>
      <t>Provide Assisted Registration for an Active Script List</t>
    </r>
    <r>
      <rPr>
        <sz val="11"/>
        <rFont val="Calibri"/>
        <family val="2"/>
        <scheme val="minor"/>
      </rPr>
      <t xml:space="preserve">
Demonstrate that a dispensing system can:
1. Register SoC for an Active Script List
</t>
    </r>
  </si>
  <si>
    <t xml:space="preserve">1. NNPDS Available
2. HI Service available
3. ASLR available
4. Authorised prescriber user account with access to the electronic prescribing capability
</t>
  </si>
  <si>
    <t>Register for an active script list -  New registration</t>
  </si>
  <si>
    <t xml:space="preserve">TC_DISP_REG_001 &amp; 002
TC_DISP_REG_003
TC_DISP_REG_009
TC_DISP_REG_010
TC_DISP_REG_011 &amp; 012
TC_DISP_REG_013
TC_DISP_REG_014
TC_DISP_REG_015
TC_DISP_REG_022 &amp; 024
</t>
  </si>
  <si>
    <t xml:space="preserve">DISP-200
DISP-205
DISP-210 
DISP-215
DISP-220
DISP-225
DISP-230
DISP-235
DISP-255
</t>
  </si>
  <si>
    <t xml:space="preserve">Registering the SoC for an ASL - Providing Agent and Carer details
</t>
  </si>
  <si>
    <t>Maintain Registration details for an active script list -  Update Details</t>
  </si>
  <si>
    <t>TC_DISP_REG_016 &amp; 017
TC_DISP_REG_018 to 021</t>
  </si>
  <si>
    <t>DISP-240
DISP-250</t>
  </si>
  <si>
    <t>Managing SoC ASL Registration</t>
  </si>
  <si>
    <t>Utilising an Active Script List
Provide Electronic Prescription functionality with an Active Script List. 
Demonstrate that the dispensing system can:
1. View Electronic Prescriptions in an Active Script List.
2. Provide Electronic Prescription functionality with an ASL
3. Complete ASL details with all details audited.
Note: Please use the test data in  "Electronic Prescribing  - Conformance Test Data - Prescriptions".  The system should be able to create prescriptions for various types of medications, repeat, PBS, RPBS and Private prescription etc.</t>
  </si>
  <si>
    <t xml:space="preserve">1. NNPDS Available
2. SoC has valid ASL registered
3. Authorised dispenser user account with access to the electronic prescribing capability
</t>
  </si>
  <si>
    <t xml:space="preserve">Viewing ASL content </t>
  </si>
  <si>
    <t>TC_DISP_VW_001 &amp; 002
TC_DISP_VW_003 to 005
TC_DISP_VW_006
TC_DISP_VW_007 &amp; 008
TC_DISP_VW_009
TC_DISP_VW_010</t>
  </si>
  <si>
    <t>DISP-275
DISP-280
DISP-290
DISP-295
DISP-305
DISP-315</t>
  </si>
  <si>
    <t>Viewing the ASL and Agent / Carer details</t>
  </si>
  <si>
    <t>Prescribing Electronic Prescription to an ASL</t>
  </si>
  <si>
    <t>TC_DISP_DSP_001 &amp; 002
TC_DISP_DSP_003 &amp; 004
TC_DISP_DSP_005 to 007
TC_DISP_DSP_008
TC_DISP_DSP_009
TC_DISP_DSP_010</t>
  </si>
  <si>
    <t>DISP-345
DISP-350
DISP-360
DISP-365
DISP-370
DISP-390</t>
  </si>
  <si>
    <t xml:space="preserve">Dispensing with ASL
</t>
  </si>
  <si>
    <t>Auditing ASL details</t>
  </si>
  <si>
    <t xml:space="preserve">TC_DISP_AUD_012
</t>
  </si>
  <si>
    <t xml:space="preserve">DISP-405
</t>
  </si>
  <si>
    <t>Audit for ASLR</t>
  </si>
  <si>
    <t>Repeat dispense  in  NPDS Model
For a dispenser who has an Electronic Prescription to dispense successfully
Demonstrate that the dispenser can:
1. Log in and Authenticate to Dispensing System
2. Scan the Electronic Prescription and return full details.
3. Communicate with the PDS as dispensing supply.
4. Dispense a Repeat prescription.
Note: Please use the test data in  "Electronic Prescribing  - Conformance Test Data - Prescriptions".  The system should be able to create prescriptions for various types of medications, repeat, PBS, RPBS and Private prescription etc.</t>
  </si>
  <si>
    <t>1. Electronic Prescription token exists for use: 
- Repeat prescription.
2. NPDS Available.
3. Dispensing System with valid dispensing profiles.</t>
  </si>
  <si>
    <t>TC_DISP_RET_008 &amp; 009
TC_DISP_RET_018</t>
  </si>
  <si>
    <t>Full details presented</t>
  </si>
  <si>
    <t>DISP-16
DISP-16A</t>
  </si>
  <si>
    <t>Dispenser gives Final Approval</t>
  </si>
  <si>
    <t>TC_DISP_SUB_021</t>
  </si>
  <si>
    <t>TC_DISP_SUB_001 to 002
TC_DISP_SUB_006
TC_SUB_003 to 005
TC_SUB_008</t>
  </si>
  <si>
    <t>DISP-19
DISP-20
DISP-19A
DISP-21A</t>
  </si>
  <si>
    <t>Submission of Partial dispense details to PDS.</t>
  </si>
  <si>
    <t>Repeat Evidence</t>
  </si>
  <si>
    <t>TC_DISP_FIN_001
TC_DISP_FIN_002
TC_DISP_FIN_003 &amp; 004</t>
  </si>
  <si>
    <t>DISP-30
DISP-90
DISP-31</t>
  </si>
  <si>
    <t>Evidence of Prescription - Repeat</t>
  </si>
  <si>
    <t>Receipt from PDS</t>
  </si>
  <si>
    <t>PDS acknowledges receipt of dispense record.</t>
  </si>
  <si>
    <t>TC_DISP_AUD_002 to 006
TC_DISP_AUD_007 &amp; 008</t>
  </si>
  <si>
    <t>DISP-35
DISP-36</t>
  </si>
  <si>
    <t>Prescription NOT dispensed - Cancelled before dispense completed  in  NPDS Model
For a dispenser who has an Electronic Prescription to cease dispense - dispense returns to original state
Demonstrate that the dispenser can:
1. Log in and Authenticate to Dispensing System
2. Scan the Electronic Prescription and return full details.
3. Cancel the dispense record without completing the dispense.
4. Electronic Prescription is in original state.
Note: Please use the test data in  "Electronic Prescribing  - Conformance Test Data - Prescriptions".  The system should be able to create prescriptions for various types of medications, repeat, PBS, RPBS and Private prescription etc.</t>
  </si>
  <si>
    <t>TC_DISP_RET_008  &amp; 009</t>
  </si>
  <si>
    <t>Cancel prescription prior to submission</t>
  </si>
  <si>
    <t xml:space="preserve">TC_DISP_SUB_011 &amp; 012
TC_DISP_AUD_009 
</t>
  </si>
  <si>
    <t>DISP-24
DISP-37</t>
  </si>
  <si>
    <t>Abandon dispense event. Cancellation audited.</t>
  </si>
  <si>
    <t>Cancel receipt from PDS</t>
  </si>
  <si>
    <t>TC_DISP_SUB_015
TC_DISP_SUB_018</t>
  </si>
  <si>
    <t>DISP-28
DISP-29</t>
  </si>
  <si>
    <t>PDS acknowledges receipt of dispense cancel. Includes PDS becoming available.</t>
  </si>
  <si>
    <t>Prescription NOT dispensed - Reversed AFTER original dispense activity  in  NPDS Model
For a dispenser who has an Electronic Prescription to reverse dispense record 
Demonstrate that the dispenser can:
1. Log in and Authenticate to Dispensing System
2. Scan the Electronic Prescription and return full details.
3. Complete dispense.
4. Reverse the dispense record 
5. Electronic Prescription is in original state.
Note: Please use the test data in  "Electronic Prescribing  - Conformance Test Data - Prescriptions".  The system should be able to create prescriptions for various types of medications, repeat, PBS, RPBS and Private prescription etc.</t>
  </si>
  <si>
    <t xml:space="preserve">1. Prescription has already been dispensed (as per scenario TS_DISP_001) and submitted to PDS 
2. NPDS Available.
3. Dispensing System with valid dispensing profiles.
</t>
  </si>
  <si>
    <t>TC_DISP_RET_008 &amp; 009</t>
  </si>
  <si>
    <t>Dispensing System scans token - Prescription details presented - Already dispensed</t>
  </si>
  <si>
    <t>Reverse Electronic Prescription</t>
  </si>
  <si>
    <t>Reverse dispense event. Positive and Negative Test Cases.</t>
  </si>
  <si>
    <t>Reversal receipt from PDS</t>
  </si>
  <si>
    <t>TC_DISP_SUB_015
TC_DISP_SUB_019</t>
  </si>
  <si>
    <t>PDS acknowledges receipt of dispense reversal. Includes PDS becoming available.</t>
  </si>
  <si>
    <t>IHI Conformance - Demonstrated IHI Conformance with NPDS
A dispensing system has undertaken appropriate IHI Conformance testing, in line with established IHI Conformance CTS, Use of Healthcare Identifiers in Health Software Systems - IHI Document ID: DH-3359-2020: v3.2
Demonstrate that the dispensing system using an NPDS:
1. Has met and passed all of the given IHI requirements mandated for dispensing systems 
2. Has met and passed all appropriate recommended and conditional IHI requirements 
3. Has met and completed specific IHI requirements specifically indicated for dispensing systems
4. Has further tested and given evidence of specified requirements in accordance with given IHI requirements</t>
  </si>
  <si>
    <t xml:space="preserve">1. NNPDS Available
2. HI service available
3. IHI Conformance prior to or alongside this testing
4. Appropriate Test Data for IHI use </t>
  </si>
  <si>
    <t>Conformance to IHI</t>
  </si>
  <si>
    <t xml:space="preserve">TC_DISP_PR_001 to 004
TC_DISP_RET_010 to 013
</t>
  </si>
  <si>
    <t xml:space="preserve">DISP-70
DISP-70A
</t>
  </si>
  <si>
    <t xml:space="preserve">Full conformance to IHI - As demonstrated as official IHI Conformance of Active and Verified IHI
</t>
  </si>
  <si>
    <t>IHI demonstrated in Dispensing System</t>
  </si>
  <si>
    <t xml:space="preserve">TC_DISP_REG_004 to 008
TC_DISP_REG_022 to 024
</t>
  </si>
  <si>
    <t xml:space="preserve">DISP-73
DISP-255
</t>
  </si>
  <si>
    <t xml:space="preserve">Additional IHI related conformance testing for Dispensing Systems 
</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</si>
  <si>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</si>
  <si>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</si>
  <si>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</si>
  <si>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</si>
  <si>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</si>
  <si>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</si>
  <si>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NPDS - Scenarios Complete</t>
  </si>
  <si>
    <t>NPDS - Scenarios Not Complete</t>
  </si>
  <si>
    <t>NPDS - Total Scenarios</t>
  </si>
  <si>
    <t>NPDS Scenarios percentage Completed.</t>
  </si>
  <si>
    <r>
      <t xml:space="preserve">End to End Interfaces: Prescribing System, Dispensing System, Mobile Application via Intermediary and ASLR - Dispensing System considerations </t>
    </r>
    <r>
      <rPr>
        <b/>
        <sz val="14"/>
        <color theme="9" tint="-0.249977111117893"/>
        <rFont val="Calibri"/>
        <family val="2"/>
        <scheme val="minor"/>
      </rPr>
      <t xml:space="preserve">'shaded' </t>
    </r>
  </si>
  <si>
    <t>Interface testing specific to the Dispensing System is indicated in green shading</t>
  </si>
  <si>
    <t>Interface testing specific to the Dispensing System is indicated in white shading</t>
  </si>
  <si>
    <t>Prescribing System ACTIONS</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</si>
  <si>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</si>
  <si>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</si>
  <si>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</si>
  <si>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</si>
  <si>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</si>
  <si>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</si>
  <si>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</si>
  <si>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</si>
  <si>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</si>
  <si>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</si>
  <si>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</si>
  <si>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</si>
  <si>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</si>
  <si>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</si>
  <si>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</si>
  <si>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</si>
  <si>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</si>
  <si>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</si>
  <si>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</si>
  <si>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</si>
  <si>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</si>
  <si>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</si>
  <si>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</si>
  <si>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</si>
  <si>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</si>
  <si>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 xml:space="preserve">Prescriber submits the Electronic Prescription. </t>
  </si>
  <si>
    <t>Prescribing System -&gt; PDS</t>
  </si>
  <si>
    <t>Assist SoC for register of Active Script List</t>
  </si>
  <si>
    <t>Prescriber registers ASL for SoC</t>
  </si>
  <si>
    <t>Prescribing System -&gt; API Gateway -&gt; ASLR</t>
  </si>
  <si>
    <t>Add Electronic Prescription to Active Script List</t>
  </si>
  <si>
    <t>Prescriber adds Electronic Prescription to Active Script List</t>
  </si>
  <si>
    <t>Prescribing System -&gt; PDS -&gt; API Gateway -&gt; ASLR</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</si>
  <si>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</si>
  <si>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</si>
  <si>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</si>
  <si>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</si>
  <si>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</si>
  <si>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</si>
  <si>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System ACTIONS</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</si>
  <si>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</si>
  <si>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</si>
  <si>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</si>
  <si>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</si>
  <si>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</si>
  <si>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</si>
  <si>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</si>
  <si>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</si>
  <si>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</si>
  <si>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</si>
  <si>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</si>
  <si>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</si>
  <si>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</si>
  <si>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</si>
  <si>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</si>
  <si>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</si>
  <si>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</si>
  <si>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</si>
  <si>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</si>
  <si>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</si>
  <si>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</si>
  <si>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</si>
  <si>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</si>
  <si>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</si>
  <si>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</si>
  <si>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PDS Issues Receipt of Dispense Annotation to Dispensing System</t>
  </si>
  <si>
    <t>Acknowledgement of Prescription Reversal</t>
  </si>
  <si>
    <t>PDS Issues Receipt of Cancellation to Dispensing System</t>
  </si>
  <si>
    <t>Acknowledgement of Prescription Reconciliation</t>
  </si>
  <si>
    <t>PDS Issues Receipt of Reconciled 'owing filled' to Dispensing System</t>
  </si>
  <si>
    <t>Dispenser registers ASL for SoC</t>
  </si>
  <si>
    <t>Dispensing System -&gt; API Gateway -&gt; ASLR</t>
  </si>
  <si>
    <t>Dispenser actions  Electronic Prescription with Active Script List</t>
  </si>
  <si>
    <t>Dispensing System -&gt; PDS -&gt; API Gateway -&gt; ASLR</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</si>
  <si>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</si>
  <si>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</si>
  <si>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</si>
  <si>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</si>
  <si>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</si>
  <si>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</si>
  <si>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</si>
  <si>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</si>
  <si>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</si>
  <si>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 xml:space="preserve">Mobile Application &lt;-&gt; Mobile Intermediary </t>
  </si>
  <si>
    <t>Accept Electronic Prescription Token from Prescriber</t>
  </si>
  <si>
    <t>Authorised User Accepts prescriber's Electronic Prescription</t>
  </si>
  <si>
    <t>Mobile Application &lt;-&gt; Prescribing System</t>
  </si>
  <si>
    <t>Retrieve full Electronic Prescription Information</t>
  </si>
  <si>
    <t>Personal Information displayed through the Mobile Application</t>
  </si>
  <si>
    <t>Mobile Application &lt;-&gt; Mobile Intermediary &lt;-&gt; PDS System</t>
  </si>
  <si>
    <t xml:space="preserve">Retrieved data audited </t>
  </si>
  <si>
    <t>SoC Self-register of Active Script List</t>
  </si>
  <si>
    <t>SoC registers own ASL</t>
  </si>
  <si>
    <t>SoC (or agent) &lt;-&gt; Mobile Application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</si>
  <si>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</si>
  <si>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</si>
  <si>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</si>
  <si>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</si>
  <si>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</si>
  <si>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</si>
  <si>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</si>
  <si>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</si>
  <si>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</si>
  <si>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</si>
  <si>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</si>
  <si>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</si>
  <si>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</si>
  <si>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</si>
  <si>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</si>
  <si>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</si>
  <si>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</si>
  <si>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</si>
  <si>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</si>
  <si>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</si>
  <si>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</si>
  <si>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</si>
  <si>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</si>
  <si>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</si>
  <si>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</si>
  <si>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</si>
  <si>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</si>
  <si>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References and Related Documents</t>
  </si>
  <si>
    <t>Document Name</t>
  </si>
  <si>
    <t>- Document ID: DH-3940:2024</t>
  </si>
  <si>
    <t>Electronic Prescribing – General Prescribing Systems and Other Connecting Systems Conformance Profile v3.0.1</t>
  </si>
  <si>
    <t>Electronic Prescribing – General Prescribing Systems and Other Connecting Systems Conformance Profile</t>
  </si>
  <si>
    <t>- Document ID: DH-3174:2019</t>
  </si>
  <si>
    <t>Electronic Prescribing – Conformance Assessment Scheme v2.1</t>
  </si>
  <si>
    <t>Conformance Assessment Scheme</t>
  </si>
  <si>
    <t>- Document ID: DH-3542:2021</t>
  </si>
  <si>
    <t>Electronic Prescribing - Solution Architecture v3.0</t>
  </si>
  <si>
    <t>Solution Architecture</t>
  </si>
  <si>
    <t>- Document ID: DH-2625:2017</t>
  </si>
  <si>
    <t>Electronic Prescribing - National Requirements for Electronic Prescriptions v1.0</t>
  </si>
  <si>
    <t>Requirements Overview</t>
  </si>
  <si>
    <t>- Document ID: DH-3942:2024</t>
  </si>
  <si>
    <t>Electronic Prescribing – National Prescription Delivery Service and Active Script List Registry Conformance Profile v3.1</t>
  </si>
  <si>
    <t xml:space="preserve">Electronic Prescribing – National Prescription Delivery Service and Active Script List Registry Conformance Profile </t>
  </si>
  <si>
    <t>- Document ID: DH-3939:2024</t>
  </si>
  <si>
    <t xml:space="preserve">Electronic Prescribing – General Prescribing Systems and Other Connecting Systems Conformance Profile </t>
  </si>
  <si>
    <t>Electronic Prescribing – Medication Chart Prescribing System Conformance Profile v3.0.1</t>
  </si>
  <si>
    <t xml:space="preserve">Electronic Prescribing – Medication Chart Prescribing System Conformance Profile </t>
  </si>
  <si>
    <t>- Document ID: DH-3736:2022</t>
  </si>
  <si>
    <t xml:space="preserve">Electronic Prescribing - Test Data Prescriptionsv3.0.3 </t>
  </si>
  <si>
    <t>Electronic Prescribing  - Conformance Test Data - Prescriptions</t>
  </si>
  <si>
    <t>- Document ID: DH-3658:2022</t>
  </si>
  <si>
    <t>Electronic Prescribing - Test Data - Subject of Care, HPI-I and HPI-O v3.0</t>
  </si>
  <si>
    <t>Electronic Prescribing  - Conformance Test Data - Subject of Care, HPI-I and HPI-O</t>
  </si>
  <si>
    <t>- Document ID: DH-3950:2024</t>
  </si>
  <si>
    <t>Electronic Prescribing – Test Data- Prescribe and Dispense Personas v3.0.4</t>
  </si>
  <si>
    <t xml:space="preserve">Electronic Prescribing – Test Data- Prescribe and Dispense Personas </t>
  </si>
  <si>
    <t>- Document ID: DH-3949:2024</t>
  </si>
  <si>
    <t>Electronic Prescribing – Conformance Test Specifications – Mobile Channel v3.0.4</t>
  </si>
  <si>
    <t xml:space="preserve">Electronic Prescribing – Conformance Test Specifications – Mobile Channel </t>
  </si>
  <si>
    <t>- Document ID: DH-3948:2024</t>
  </si>
  <si>
    <t>Electronic Prescribing – Conformance Test Specifications – Active Script List Registry v3.0.4</t>
  </si>
  <si>
    <t xml:space="preserve">Electronic Prescribing – Conformance Test Specifications – Active Script List Registry </t>
  </si>
  <si>
    <t>- Document ID: DH-3947:2024</t>
  </si>
  <si>
    <t>Electronic Prescribing – Conformance Test Specifications – National Prescription Delivery Service v3.0.4</t>
  </si>
  <si>
    <t xml:space="preserve">Electronic Prescribing – Conformance Test Specifications – National Prescription Delivery Service </t>
  </si>
  <si>
    <t>- Document ID: DH-3946:2024</t>
  </si>
  <si>
    <t>Electronic Prescribing – Conformance Test Specifications - Dispensing Systems v3.0.4</t>
  </si>
  <si>
    <t xml:space="preserve">Electronic Prescribing – Conformance Test Specifications - Dispensing Systems </t>
  </si>
  <si>
    <t>- Document ID: DH-3945:2024</t>
  </si>
  <si>
    <t>Electronic Prescribing – Conformance Test Specifications – General Prescribing Systems v3.0.4</t>
  </si>
  <si>
    <t xml:space="preserve">Electronic Prescribing – Conformance Test Specifications – General Prescribing Systems </t>
  </si>
  <si>
    <t>- Document ID: DH-3944:2024</t>
  </si>
  <si>
    <t>Electronic Prescribing – Conformance Test Specifications – Medication Chart Prescribing Systems v3.0.4</t>
  </si>
  <si>
    <t xml:space="preserve">Electronic Prescribing – Conformance Test Specifications – Medication Chart Prescribing Systems </t>
  </si>
  <si>
    <t>Copyright © 2024 Australian Digital Health Agency</t>
  </si>
  <si>
    <t>Check the personal and sensitive information in Transit - Electronic Prescription</t>
  </si>
  <si>
    <t>Check the personal and sensitive information in Transit - Chart-based Electronic Prescription</t>
  </si>
  <si>
    <t>Check the personal and sensitive information in Transit - e.g. being sent to the NPDS
Note: Personal and sensitive information is defined in the Conformance Profile's Glossary.</t>
  </si>
  <si>
    <t>Electronic Prescription - AMT MPP-PT uses the same code for two different drugs that are not interchangeable e.g.
insulin aspart 100 units/mL injection, 1 x 10 mL vial (NOVORAPID)
Note: These two drugs are not interchangeable but however the AMT MPP-PT uses the same code for each
- insulin aspart 100 units/mL fast acting injection, 1 x 10 mL vial (FASP)
- insulin aspart 100 units/mL injection, 1 x 10 mL vial (NOVORAPID)</t>
  </si>
  <si>
    <t>Condition: Dispensing against the original prescription. 
Dispensing System user submits dispense record.</t>
  </si>
  <si>
    <t xml:space="preserve">Electronic Prescription is disabled and annotated in the NPDS.
</t>
  </si>
  <si>
    <t xml:space="preserve">Chart-based Electronic Prescription is disabled and annotated in the NPDS.
</t>
  </si>
  <si>
    <t xml:space="preserve">Dispensing System user does not dispense the dispense record, which times out as no transaction is created.
Note: This may occur when the dispenser retrieves the electronic prescription and walks away from the pharmacy. </t>
  </si>
  <si>
    <t xml:space="preserve">Dispensing System user does not dispense the dispense record, which times out as no transaction is created.
Note: This may occur when the dispenser retrieves the Chart-based Electronic Prescription and walks away from the pharmacy. </t>
  </si>
  <si>
    <t>Dispensing System attempts to connect to multiple ASLRs.</t>
  </si>
  <si>
    <t>The system SHALL conform to mandatory conformance requirements 016832 and 016813 in Healthcare Identifiers use case UC.330 (Send patient health information electronically) when accessing an Active Script List Registry Service to register a SoC for an Active Script List, update registration details, to establish whether a SoC has registered for participation or to retrieve an Active Script List. 
An IHI SHALL NOT be used for communication with the Active Script List Registry Service unless it is “active” and “verified”.
Note: this conformance requirement makes the Dispensing System responsible for checking that an IHI in the local system is valid and belongs to the SoC.</t>
  </si>
  <si>
    <t>Chart-based Electronic Prescription - AMT MPP-PT uses the same code for two different drugs that are not interchangable e.g.
insulin aspart 100 units/mL injection, 1 x 10 mL vial (NOVORAPID)
Note: These two drugs are not interchangeable but however the AMT MPP-PT uses the same code for each
- insulin aspart 100 units/mL fast acting injection, 1 x 10 mL vial (FASP)
- insulin aspart 100 units/mL injection, 1 x 10 mL vial (NOVORAPID)</t>
  </si>
  <si>
    <r>
      <t xml:space="preserve">The test cases in the worksheets have been written against the specified requirements in the </t>
    </r>
    <r>
      <rPr>
        <b/>
        <sz val="9"/>
        <rFont val="Calibri"/>
        <family val="2"/>
        <scheme val="minor"/>
      </rPr>
      <t xml:space="preserve">Electronic Prescribing General Prescribing Systems and  Other Connecting Systems Conformance Profile </t>
    </r>
    <r>
      <rPr>
        <sz val="9"/>
        <rFont val="Calibri"/>
        <family val="2"/>
        <scheme val="minor"/>
      </rPr>
      <t xml:space="preserve"> document. These requirements serve the Prescribing and Dispensing Systems and the interaction with NPDS and ASLR.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Test cases in this workbook apply to the Dispensing System and have been split across five worksheets, </t>
    </r>
    <r>
      <rPr>
        <b/>
        <sz val="9"/>
        <rFont val="Calibri"/>
        <family val="2"/>
        <scheme val="minor"/>
      </rPr>
      <t>DS - Authentication, DS - Audit, DS - Crypto,  DS - Main and DS - ASLR</t>
    </r>
    <r>
      <rPr>
        <sz val="9"/>
        <rFont val="Calibri"/>
        <family val="2"/>
        <scheme val="minor"/>
      </rPr>
      <t xml:space="preserve">. These contain requirements and tests for the processing of dispense events for Dispensing Systems, from presentation of the electronic prescription to the submission of the dispense event and interaction with the NPDS during the process. DS - ASLR contains tests for the registration and functionality of an SoC's Active Script List.
The HI conformance for electronic prescribing must have been met prior to, or alongside conformance to electronic prescribing. For gaining HI conformance, the IHI Document Use of Healthcare Identifiers in Health Software Systems Software Conformance Profile, available on </t>
    </r>
    <r>
      <rPr>
        <i/>
        <sz val="9"/>
        <rFont val="Calibri"/>
        <family val="2"/>
        <scheme val="minor"/>
      </rPr>
      <t>https://developer.digitalhealth.gov.au/resources/healthcare-identifiers-service-support-documents-conformance-profile-v4-1</t>
    </r>
    <r>
      <rPr>
        <sz val="9"/>
        <rFont val="Calibri"/>
        <family val="2"/>
        <scheme val="minor"/>
      </rPr>
      <t xml:space="preserve"> , must be used as the basis for HI conformance.
The</t>
    </r>
    <r>
      <rPr>
        <b/>
        <sz val="9"/>
        <rFont val="Calibri"/>
        <family val="2"/>
        <scheme val="minor"/>
      </rPr>
      <t xml:space="preserve"> DS - Scenarios</t>
    </r>
    <r>
      <rPr>
        <sz val="9"/>
        <rFont val="Calibri"/>
        <family val="2"/>
        <scheme val="minor"/>
      </rPr>
      <t xml:space="preserve"> worksheet provides suggested sets of tests which should be run together. These scenarios are likely dispensing events and cover all test cases for the dispensing process. 
The </t>
    </r>
    <r>
      <rPr>
        <b/>
        <sz val="9"/>
        <rFont val="Calibri"/>
        <family val="2"/>
        <scheme val="minor"/>
      </rPr>
      <t>DS - E2E Interfaces</t>
    </r>
    <r>
      <rPr>
        <sz val="9"/>
        <rFont val="Calibri"/>
        <family val="2"/>
        <scheme val="minor"/>
      </rPr>
      <t xml:space="preserve"> worksheet indicates the interface relationship between Prescription and Dispensing Systems with the NPDS. Interface testing specific to the Dispensing System is indicated in green shading. 
The Test Summary Report worksheet - TSR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t>
    </r>
    <r>
      <rPr>
        <b/>
        <sz val="9"/>
        <rFont val="Calibri"/>
        <family val="2"/>
        <scheme val="minor"/>
      </rPr>
      <t>References</t>
    </r>
    <r>
      <rPr>
        <sz val="9"/>
        <rFont val="Calibri"/>
        <family val="2"/>
        <scheme val="minor"/>
      </rPr>
      <t xml:space="preserve">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t>
    </r>
    <r>
      <rPr>
        <b/>
        <sz val="9"/>
        <rFont val="Calibri"/>
        <family val="2"/>
        <scheme val="minor"/>
      </rPr>
      <t xml:space="preserve"> Prescribe and Dispense Personas</t>
    </r>
    <r>
      <rPr>
        <sz val="9"/>
        <rFont val="Calibri"/>
        <family val="2"/>
        <scheme val="minor"/>
      </rPr>
      <t xml:space="preserve"> workbook details medical practitioners that may be a part of the prescribing system lifecycle.</t>
    </r>
  </si>
  <si>
    <t>Approved for external release</t>
  </si>
  <si>
    <t>Document ID: DH-3946:2024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</si>
</sst>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sz val="11"/>
      <name val="Calibri"/>
      <family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theme="1"/>
      <name val="Calibri"/>
      <family val="2"/>
      <scheme val="minor"/>
    </font>
    <font>
      <b/>
      <sz val="11"/>
      <color rgb="FF00B050"/>
      <name val="Calibri"/>
      <family val="2"/>
    </font>
    <font>
      <b/>
      <sz val="14"/>
      <color theme="1"/>
      <name val="Calibri"/>
      <family val="2"/>
      <scheme val="minor"/>
    </font>
    <font>
      <b/>
      <sz val="10"/>
      <name val="Verdana"/>
      <family val="2"/>
    </font>
    <font>
      <sz val="10"/>
      <name val="Verdana"/>
      <family val="2"/>
    </font>
    <font>
      <b/>
      <sz val="10"/>
      <color theme="0"/>
      <name val="Calibri"/>
      <family val="2"/>
      <scheme val="minor"/>
    </font>
    <font>
      <i/>
      <sz val="10"/>
      <name val="Calibri"/>
      <family val="2"/>
      <scheme val="minor"/>
    </font>
    <font>
      <b/>
      <i/>
      <sz val="10"/>
      <color rgb="FF00B050"/>
      <name val="Calibri"/>
      <family val="2"/>
      <scheme val="minor"/>
    </font>
    <font>
      <sz val="14"/>
      <color rgb="FFA3A2A6"/>
      <name val="Verdana"/>
      <family val="2"/>
    </font>
    <font>
      <sz val="11"/>
      <name val="Wingdings 2"/>
      <family val="1"/>
      <charset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b/>
      <sz val="9"/>
      <color theme="1"/>
      <name val="Calibri"/>
      <family val="2"/>
      <scheme val="minor"/>
    </font>
    <font>
      <sz val="9"/>
      <color theme="1"/>
      <name val="Calibri"/>
      <family val="2"/>
      <scheme val="minor"/>
    </font>
    <font>
      <sz val="9"/>
      <name val="Calibri"/>
      <family val="2"/>
      <scheme val="minor"/>
    </font>
    <font>
      <b/>
      <i/>
      <sz val="8"/>
      <color theme="1"/>
      <name val="Calibri"/>
      <family val="2"/>
      <scheme val="minor"/>
    </font>
    <font>
      <b/>
      <sz val="9"/>
      <name val="Calibri"/>
      <family val="2"/>
      <scheme val="minor"/>
    </font>
    <font>
      <u/>
      <sz val="10"/>
      <color theme="10"/>
      <name val="Calibri"/>
      <family val="2"/>
      <scheme val="minor"/>
    </font>
    <font>
      <b/>
      <sz val="10"/>
      <color theme="0"/>
      <name val="Calibri"/>
      <family val="2"/>
    </font>
    <font>
      <sz val="10"/>
      <color rgb="FFFF0000"/>
      <name val="Calibri"/>
      <family val="2"/>
      <scheme val="minor"/>
    </font>
    <font>
      <sz val="14"/>
      <color theme="1"/>
      <name val="Arial"/>
      <family val="2"/>
    </font>
    <font>
      <sz val="11"/>
      <color theme="1"/>
      <name val="Arial"/>
      <family val="2"/>
    </font>
    <font>
      <sz val="9"/>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sz val="11"/>
      <color rgb="FF002060"/>
      <name val="Calibri"/>
      <family val="2"/>
      <scheme val="minor"/>
    </font>
    <font>
      <b/>
      <i/>
      <sz val="10"/>
      <color theme="1"/>
      <name val="Calibri"/>
      <family val="2"/>
      <scheme val="minor"/>
    </font>
    <font>
      <i/>
      <sz val="11"/>
      <color rgb="FFFF0000"/>
      <name val="Calibri"/>
      <family val="2"/>
      <scheme val="minor"/>
    </font>
    <font>
      <sz val="11"/>
      <color theme="1"/>
      <name val="Calibri"/>
      <family val="2"/>
    </font>
    <font>
      <b/>
      <sz val="10"/>
      <color rgb="FFFF0000"/>
      <name val="Calibri"/>
      <family val="2"/>
    </font>
    <font>
      <sz val="12"/>
      <color theme="0"/>
      <name val="Calibri"/>
      <family val="2"/>
      <scheme val="minor"/>
    </font>
    <font>
      <b/>
      <sz val="11"/>
      <color rgb="FF002060"/>
      <name val="Calibri"/>
      <family val="2"/>
      <scheme val="minor"/>
    </font>
    <font>
      <sz val="11"/>
      <color rgb="FFFF0000"/>
      <name val="Wingdings 2"/>
      <family val="1"/>
      <charset val="2"/>
    </font>
    <font>
      <b/>
      <sz val="11"/>
      <color rgb="FFFF0000"/>
      <name val="Wingdings 2"/>
      <family val="1"/>
      <charset val="2"/>
    </font>
    <font>
      <strike/>
      <sz val="11"/>
      <color rgb="FFFF0000"/>
      <name val="Calibri"/>
      <family val="2"/>
      <scheme val="minor"/>
    </font>
    <font>
      <sz val="11"/>
      <color rgb="FF000000"/>
      <name val="Calibri"/>
      <family val="2"/>
      <scheme val="minor"/>
    </font>
    <font>
      <i/>
      <sz val="11"/>
      <color rgb="FF000000"/>
      <name val="Calibri"/>
      <family val="2"/>
      <scheme val="minor"/>
    </font>
    <font>
      <sz val="11"/>
      <color rgb="FF000000"/>
      <name val="Calibri"/>
      <family val="2"/>
      <scheme val="minor"/>
    </font>
    <font>
      <i/>
      <sz val="9"/>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00000"/>
        <bgColor indexed="64"/>
      </patternFill>
    </fill>
    <fill>
      <patternFill patternType="solid">
        <fgColor theme="6"/>
        <bgColor indexed="64"/>
      </patternFill>
    </fill>
    <fill>
      <patternFill patternType="solid">
        <fgColor theme="7"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4.9989318521683403E-2"/>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581">
    <xf numFmtId="0" fontId="0" fillId="0" borderId="0" xfId="0"/>
    <xf numFmtId="0" fontId="8" fillId="4" borderId="0" xfId="0" applyFont="1" applyFill="1" applyAlignment="1">
      <alignment vertical="top"/>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8" fillId="2" borderId="1" xfId="0" applyFont="1" applyFill="1" applyBorder="1" applyAlignment="1">
      <alignment vertical="top"/>
    </xf>
    <xf numFmtId="0" fontId="10" fillId="0" borderId="0" xfId="0" applyFont="1" applyAlignment="1">
      <alignment vertical="top" wrapText="1"/>
    </xf>
    <xf numFmtId="0" fontId="3" fillId="0" borderId="0" xfId="0" applyFont="1" applyAlignment="1">
      <alignment horizontal="center" vertical="top" wrapText="1"/>
    </xf>
    <xf numFmtId="0" fontId="10" fillId="0" borderId="0" xfId="0" applyFont="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3" fillId="4" borderId="0" xfId="0" applyFont="1" applyFill="1"/>
    <xf numFmtId="0" fontId="27" fillId="4" borderId="0" xfId="4" applyFill="1"/>
    <xf numFmtId="0" fontId="15" fillId="4" borderId="0" xfId="3" applyFont="1" applyFill="1"/>
    <xf numFmtId="0" fontId="30" fillId="4" borderId="0" xfId="0" applyFont="1" applyFill="1"/>
    <xf numFmtId="0" fontId="30" fillId="4" borderId="0" xfId="0" applyFont="1" applyFill="1" applyAlignment="1">
      <alignment horizontal="right" vertical="top" wrapText="1"/>
    </xf>
    <xf numFmtId="0" fontId="30" fillId="4" borderId="0" xfId="0" applyFont="1" applyFill="1" applyAlignment="1">
      <alignment vertical="top" wrapText="1"/>
    </xf>
    <xf numFmtId="0" fontId="30" fillId="4" borderId="0" xfId="0" applyFont="1" applyFill="1" applyAlignment="1">
      <alignment horizontal="center" vertical="top" wrapText="1"/>
    </xf>
    <xf numFmtId="0" fontId="30" fillId="4" borderId="0" xfId="0" applyFont="1" applyFill="1" applyAlignment="1">
      <alignment vertical="top"/>
    </xf>
    <xf numFmtId="0" fontId="30" fillId="0" borderId="0" xfId="0" applyFont="1" applyAlignment="1">
      <alignment vertical="top"/>
    </xf>
    <xf numFmtId="0" fontId="30" fillId="0" borderId="0" xfId="0" applyFont="1"/>
    <xf numFmtId="0" fontId="30" fillId="4" borderId="0" xfId="0" applyFont="1" applyFill="1" applyAlignment="1">
      <alignment vertical="center"/>
    </xf>
    <xf numFmtId="0" fontId="1" fillId="15" borderId="3" xfId="0" applyFont="1" applyFill="1" applyBorder="1" applyAlignment="1">
      <alignment horizontal="right" vertical="center" wrapText="1"/>
    </xf>
    <xf numFmtId="0" fontId="30" fillId="0" borderId="0" xfId="0" applyFont="1" applyAlignment="1">
      <alignment vertical="center"/>
    </xf>
    <xf numFmtId="0" fontId="30" fillId="0" borderId="0" xfId="0" applyFont="1" applyAlignment="1">
      <alignment vertical="top" wrapText="1"/>
    </xf>
    <xf numFmtId="0" fontId="30" fillId="0" borderId="0" xfId="0" applyFont="1" applyAlignment="1">
      <alignment horizontal="center" vertical="top" wrapText="1"/>
    </xf>
    <xf numFmtId="0" fontId="30" fillId="0" borderId="0" xfId="0" applyFont="1" applyAlignment="1">
      <alignment horizontal="right" vertical="top" wrapText="1"/>
    </xf>
    <xf numFmtId="0" fontId="22" fillId="4" borderId="0" xfId="0" applyFont="1" applyFill="1" applyAlignment="1">
      <alignment vertical="top"/>
    </xf>
    <xf numFmtId="0" fontId="15" fillId="4" borderId="0" xfId="0" applyFont="1" applyFill="1" applyAlignment="1">
      <alignment vertical="top"/>
    </xf>
    <xf numFmtId="0" fontId="25" fillId="0" borderId="2" xfId="1" applyFont="1" applyFill="1" applyBorder="1" applyAlignment="1">
      <alignment horizontal="left" vertical="top" wrapText="1"/>
    </xf>
    <xf numFmtId="0" fontId="14" fillId="4" borderId="0" xfId="0" applyFont="1" applyFill="1" applyAlignment="1">
      <alignment vertical="top"/>
    </xf>
    <xf numFmtId="0" fontId="11" fillId="4" borderId="0" xfId="0" applyFont="1" applyFill="1" applyAlignment="1">
      <alignment vertical="top"/>
    </xf>
    <xf numFmtId="0" fontId="14" fillId="4" borderId="8" xfId="0" applyFont="1" applyFill="1" applyBorder="1" applyAlignment="1">
      <alignment vertical="top"/>
    </xf>
    <xf numFmtId="0" fontId="11" fillId="4" borderId="8" xfId="0" applyFont="1" applyFill="1" applyBorder="1" applyAlignment="1">
      <alignment vertical="top"/>
    </xf>
    <xf numFmtId="0" fontId="11" fillId="4" borderId="8" xfId="0" applyFont="1" applyFill="1" applyBorder="1" applyAlignment="1">
      <alignment horizontal="center" vertical="top"/>
    </xf>
    <xf numFmtId="0" fontId="11" fillId="4" borderId="8" xfId="0" applyFont="1" applyFill="1" applyBorder="1" applyAlignment="1">
      <alignment horizontal="left" vertical="top"/>
    </xf>
    <xf numFmtId="0" fontId="11" fillId="4" borderId="0" xfId="0" applyFont="1" applyFill="1" applyAlignment="1">
      <alignment horizontal="left" vertical="top"/>
    </xf>
    <xf numFmtId="0" fontId="11" fillId="4" borderId="8" xfId="0" applyFont="1" applyFill="1" applyBorder="1" applyAlignment="1">
      <alignment vertical="top" wrapText="1"/>
    </xf>
    <xf numFmtId="0" fontId="38" fillId="4" borderId="0" xfId="3" applyFont="1" applyFill="1" applyAlignment="1">
      <alignment horizontal="left" vertical="top"/>
    </xf>
    <xf numFmtId="0" fontId="8" fillId="21" borderId="10" xfId="0" applyFont="1" applyFill="1" applyBorder="1" applyAlignment="1">
      <alignment horizontal="center" vertical="top" wrapText="1"/>
    </xf>
    <xf numFmtId="0" fontId="18" fillId="0" borderId="0" xfId="3"/>
    <xf numFmtId="0" fontId="33" fillId="0" borderId="0" xfId="3" applyFont="1"/>
    <xf numFmtId="0" fontId="34" fillId="0" borderId="0" xfId="3" applyFont="1"/>
    <xf numFmtId="0" fontId="2" fillId="4" borderId="0" xfId="5" applyFill="1"/>
    <xf numFmtId="0" fontId="18" fillId="4" borderId="0" xfId="3" applyFill="1" applyAlignment="1">
      <alignment vertical="center"/>
    </xf>
    <xf numFmtId="0" fontId="34" fillId="0" borderId="0" xfId="3" applyFont="1" applyAlignment="1">
      <alignment vertical="center"/>
    </xf>
    <xf numFmtId="0" fontId="18" fillId="4" borderId="0" xfId="3" applyFill="1"/>
    <xf numFmtId="0" fontId="47"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49" fillId="4" borderId="0" xfId="3" applyFont="1" applyFill="1"/>
    <xf numFmtId="0" fontId="50" fillId="4" borderId="0" xfId="0" applyFont="1" applyFill="1"/>
    <xf numFmtId="0" fontId="49" fillId="4" borderId="0" xfId="3" applyFont="1" applyFill="1" applyAlignment="1">
      <alignment vertical="top" wrapText="1"/>
    </xf>
    <xf numFmtId="0" fontId="52" fillId="4" borderId="0" xfId="4" applyFont="1" applyFill="1"/>
    <xf numFmtId="0" fontId="21" fillId="4" borderId="0" xfId="3" applyFont="1" applyFill="1" applyAlignment="1">
      <alignment vertical="top"/>
    </xf>
    <xf numFmtId="0" fontId="54" fillId="4" borderId="0" xfId="3" applyFont="1" applyFill="1"/>
    <xf numFmtId="0" fontId="56" fillId="0" borderId="0" xfId="0" applyFont="1"/>
    <xf numFmtId="0" fontId="45" fillId="0" borderId="0" xfId="0" applyFont="1"/>
    <xf numFmtId="0" fontId="51" fillId="4" borderId="0" xfId="0" applyFont="1" applyFill="1" applyAlignment="1">
      <alignment vertical="top"/>
    </xf>
    <xf numFmtId="0" fontId="49" fillId="4" borderId="0" xfId="0" applyFont="1" applyFill="1" applyAlignment="1">
      <alignment vertical="top" wrapText="1"/>
    </xf>
    <xf numFmtId="0" fontId="49" fillId="4" borderId="0" xfId="0" applyFont="1" applyFill="1" applyAlignment="1">
      <alignment vertical="top"/>
    </xf>
    <xf numFmtId="0" fontId="56" fillId="4" borderId="0" xfId="0" applyFont="1" applyFill="1"/>
    <xf numFmtId="0" fontId="55" fillId="4" borderId="0" xfId="0" applyFont="1" applyFill="1"/>
    <xf numFmtId="0" fontId="45" fillId="4" borderId="0" xfId="0" applyFont="1" applyFill="1"/>
    <xf numFmtId="0" fontId="45" fillId="4" borderId="0" xfId="5" applyFont="1" applyFill="1"/>
    <xf numFmtId="0" fontId="33" fillId="4" borderId="0" xfId="3" applyFont="1" applyFill="1" applyAlignment="1">
      <alignment horizontal="left" vertical="top" wrapText="1"/>
    </xf>
    <xf numFmtId="0" fontId="40" fillId="4" borderId="0" xfId="0" applyFont="1" applyFill="1" applyAlignment="1">
      <alignment horizontal="left" vertical="top"/>
    </xf>
    <xf numFmtId="0" fontId="0" fillId="4" borderId="0" xfId="0" applyFill="1" applyAlignment="1">
      <alignment horizontal="left" vertical="top"/>
    </xf>
    <xf numFmtId="0" fontId="0" fillId="4" borderId="0" xfId="0" applyFill="1" applyAlignment="1">
      <alignment horizontal="left"/>
    </xf>
    <xf numFmtId="0" fontId="18" fillId="4" borderId="0" xfId="3" applyFill="1" applyAlignment="1">
      <alignment horizontal="left"/>
    </xf>
    <xf numFmtId="0" fontId="33" fillId="4" borderId="0" xfId="3" applyFont="1" applyFill="1"/>
    <xf numFmtId="0" fontId="33" fillId="4" borderId="0" xfId="3" applyFont="1" applyFill="1" applyAlignment="1">
      <alignment horizontal="left"/>
    </xf>
    <xf numFmtId="0" fontId="41" fillId="4" borderId="0" xfId="3" applyFont="1" applyFill="1" applyAlignment="1">
      <alignment horizontal="left"/>
    </xf>
    <xf numFmtId="0" fontId="33" fillId="4" borderId="0" xfId="3" applyFont="1" applyFill="1" applyAlignment="1">
      <alignment horizontal="center" vertical="center"/>
    </xf>
    <xf numFmtId="0" fontId="34" fillId="4" borderId="0" xfId="3" applyFont="1" applyFill="1"/>
    <xf numFmtId="0" fontId="34" fillId="4" borderId="0" xfId="3" applyFont="1" applyFill="1" applyAlignment="1">
      <alignment horizontal="left" vertical="top"/>
    </xf>
    <xf numFmtId="0" fontId="0" fillId="4" borderId="0" xfId="0" applyFill="1" applyAlignment="1">
      <alignment horizontal="center"/>
    </xf>
    <xf numFmtId="0" fontId="42" fillId="4" borderId="0" xfId="3" applyFont="1" applyFill="1" applyAlignment="1">
      <alignment horizontal="center"/>
    </xf>
    <xf numFmtId="0" fontId="0" fillId="4" borderId="0" xfId="0" applyFill="1" applyAlignment="1">
      <alignment horizontal="center" vertical="center"/>
    </xf>
    <xf numFmtId="0" fontId="34" fillId="4" borderId="0" xfId="3" applyFont="1" applyFill="1" applyAlignment="1">
      <alignment vertical="center"/>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0" fillId="4" borderId="0" xfId="0" applyFont="1" applyFill="1" applyAlignment="1">
      <alignment horizontal="center" vertical="top"/>
    </xf>
    <xf numFmtId="0" fontId="6" fillId="4" borderId="9" xfId="0" applyFont="1" applyFill="1" applyBorder="1" applyAlignment="1">
      <alignment horizontal="right" vertical="top" wrapText="1"/>
    </xf>
    <xf numFmtId="0" fontId="11" fillId="4" borderId="9" xfId="0" applyFont="1" applyFill="1" applyBorder="1" applyAlignment="1">
      <alignment horizontal="right" vertical="top"/>
    </xf>
    <xf numFmtId="0" fontId="22" fillId="4" borderId="5"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0" fillId="4" borderId="0" xfId="0" applyFill="1" applyAlignment="1">
      <alignment vertical="top" wrapText="1"/>
    </xf>
    <xf numFmtId="0" fontId="30" fillId="4" borderId="0" xfId="0" applyFont="1" applyFill="1" applyAlignment="1">
      <alignment horizontal="left" vertical="top" wrapText="1"/>
    </xf>
    <xf numFmtId="0" fontId="30" fillId="4" borderId="0" xfId="0" applyFont="1" applyFill="1" applyAlignment="1">
      <alignment horizontal="left"/>
    </xf>
    <xf numFmtId="0" fontId="30" fillId="0" borderId="0" xfId="0" applyFont="1" applyAlignment="1">
      <alignment horizontal="left" vertical="top" wrapText="1"/>
    </xf>
    <xf numFmtId="0" fontId="0" fillId="0" borderId="0" xfId="0" applyAlignment="1">
      <alignment horizontal="left" vertical="top" wrapText="1"/>
    </xf>
    <xf numFmtId="0" fontId="0" fillId="4" borderId="0" xfId="0" applyFill="1" applyAlignment="1">
      <alignment vertical="top"/>
    </xf>
    <xf numFmtId="0" fontId="0" fillId="4" borderId="5" xfId="0" applyFill="1" applyBorder="1" applyAlignment="1">
      <alignment vertical="center" wrapText="1"/>
    </xf>
    <xf numFmtId="0" fontId="0" fillId="4" borderId="5" xfId="0" applyFill="1" applyBorder="1" applyAlignment="1">
      <alignment horizontal="left" vertical="center" wrapText="1"/>
    </xf>
    <xf numFmtId="0" fontId="0" fillId="4" borderId="5" xfId="0" applyFill="1" applyBorder="1" applyAlignment="1">
      <alignment horizontal="center" vertical="center"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4" borderId="0" xfId="0" applyFill="1" applyAlignment="1">
      <alignment horizontal="center" vertical="top" wrapText="1"/>
    </xf>
    <xf numFmtId="0" fontId="0" fillId="0" borderId="0" xfId="0" applyAlignment="1">
      <alignment horizontal="right" vertical="top" wrapText="1"/>
    </xf>
    <xf numFmtId="0" fontId="0" fillId="4" borderId="0" xfId="0" applyFill="1" applyAlignment="1">
      <alignment horizontal="left" vertical="top" wrapText="1" indent="1"/>
    </xf>
    <xf numFmtId="10" fontId="0" fillId="4" borderId="0" xfId="0" applyNumberFormat="1" applyFill="1" applyAlignment="1">
      <alignment horizontal="left" vertical="top" wrapText="1" indent="1"/>
    </xf>
    <xf numFmtId="0" fontId="0" fillId="0" borderId="0" xfId="0" applyAlignment="1">
      <alignment horizontal="center" vertical="top" wrapText="1"/>
    </xf>
    <xf numFmtId="0" fontId="0" fillId="0" borderId="0" xfId="0" applyAlignment="1">
      <alignment vertical="top"/>
    </xf>
    <xf numFmtId="0" fontId="11" fillId="4" borderId="0" xfId="0" applyFont="1" applyFill="1" applyAlignment="1">
      <alignment vertical="top" wrapText="1"/>
    </xf>
    <xf numFmtId="0" fontId="6" fillId="4" borderId="0" xfId="0" applyFont="1" applyFill="1" applyAlignment="1">
      <alignment horizontal="right" vertical="top" wrapText="1"/>
    </xf>
    <xf numFmtId="0" fontId="22" fillId="0" borderId="0" xfId="0" applyFont="1"/>
    <xf numFmtId="0" fontId="6" fillId="0" borderId="0" xfId="0" applyFont="1" applyAlignment="1">
      <alignment horizontal="right" vertical="top"/>
    </xf>
    <xf numFmtId="0" fontId="22" fillId="4" borderId="0" xfId="0" applyFont="1" applyFill="1" applyAlignment="1">
      <alignment horizontal="center" vertical="top" wrapText="1"/>
    </xf>
    <xf numFmtId="0" fontId="22" fillId="4" borderId="0" xfId="0" applyFont="1" applyFill="1"/>
    <xf numFmtId="0" fontId="22" fillId="0" borderId="0" xfId="0" applyFont="1" applyAlignment="1">
      <alignment horizontal="center" vertical="top" wrapText="1"/>
    </xf>
    <xf numFmtId="165" fontId="22" fillId="4" borderId="0" xfId="3" applyNumberFormat="1" applyFont="1" applyFill="1" applyAlignment="1">
      <alignment horizontal="left" vertical="top" wrapText="1"/>
    </xf>
    <xf numFmtId="0" fontId="37" fillId="4" borderId="13" xfId="0" applyFont="1" applyFill="1" applyBorder="1" applyAlignment="1">
      <alignment vertical="top" wrapText="1"/>
    </xf>
    <xf numFmtId="0" fontId="36" fillId="4" borderId="13" xfId="0" applyFont="1" applyFill="1" applyBorder="1" applyAlignment="1">
      <alignment vertical="top" wrapText="1"/>
    </xf>
    <xf numFmtId="0" fontId="21" fillId="0" borderId="13" xfId="0" applyFont="1" applyBorder="1" applyAlignment="1">
      <alignment horizontal="left" vertical="top" wrapText="1"/>
    </xf>
    <xf numFmtId="0" fontId="22" fillId="0" borderId="13" xfId="0" applyFont="1" applyBorder="1" applyAlignment="1">
      <alignment horizontal="left" vertical="top" wrapText="1"/>
    </xf>
    <xf numFmtId="0" fontId="7" fillId="18" borderId="13" xfId="2" applyFont="1" applyFill="1" applyBorder="1" applyAlignment="1">
      <alignment horizontal="center" vertical="top" wrapText="1"/>
    </xf>
    <xf numFmtId="0" fontId="22" fillId="0" borderId="13" xfId="0" applyFont="1" applyBorder="1" applyAlignment="1">
      <alignment vertical="top" wrapText="1"/>
    </xf>
    <xf numFmtId="0" fontId="22" fillId="4" borderId="13" xfId="0" applyFont="1" applyFill="1" applyBorder="1" applyAlignment="1">
      <alignment horizontal="center" vertical="center"/>
    </xf>
    <xf numFmtId="0" fontId="24" fillId="0" borderId="13" xfId="1" applyFont="1" applyBorder="1" applyAlignment="1">
      <alignment horizontal="center" vertical="center"/>
    </xf>
    <xf numFmtId="0" fontId="22" fillId="0" borderId="13" xfId="0" applyFont="1" applyBorder="1" applyAlignment="1">
      <alignment horizontal="center" vertical="center" wrapText="1"/>
    </xf>
    <xf numFmtId="0" fontId="25" fillId="0" borderId="13" xfId="2" applyFont="1" applyBorder="1" applyAlignment="1">
      <alignment horizontal="center" vertical="center" wrapText="1"/>
    </xf>
    <xf numFmtId="0" fontId="22" fillId="4" borderId="13" xfId="0" applyFont="1" applyFill="1" applyBorder="1" applyAlignment="1">
      <alignment horizontal="left" vertical="top"/>
    </xf>
    <xf numFmtId="0" fontId="22" fillId="0" borderId="13" xfId="0" applyFont="1" applyBorder="1" applyAlignment="1">
      <alignment horizontal="center" vertical="center"/>
    </xf>
    <xf numFmtId="0" fontId="8" fillId="21" borderId="13" xfId="0" applyFont="1" applyFill="1" applyBorder="1" applyAlignment="1">
      <alignment horizontal="center" vertical="top" wrapText="1"/>
    </xf>
    <xf numFmtId="0" fontId="15" fillId="0" borderId="13" xfId="0" applyFont="1" applyBorder="1" applyAlignment="1">
      <alignment horizontal="left" vertical="top" wrapText="1"/>
    </xf>
    <xf numFmtId="0" fontId="25" fillId="7" borderId="13" xfId="0" applyFont="1" applyFill="1" applyBorder="1" applyAlignment="1">
      <alignment horizontal="center" vertical="top" wrapText="1"/>
    </xf>
    <xf numFmtId="0" fontId="0" fillId="0" borderId="13" xfId="0" applyBorder="1" applyAlignment="1">
      <alignment horizontal="left" vertical="top" wrapText="1"/>
    </xf>
    <xf numFmtId="0" fontId="22" fillId="0" borderId="14" xfId="0" applyFont="1" applyBorder="1" applyAlignment="1">
      <alignment vertical="top" wrapText="1"/>
    </xf>
    <xf numFmtId="0" fontId="22" fillId="0" borderId="4" xfId="0" applyFont="1" applyBorder="1" applyAlignment="1">
      <alignment vertical="top" wrapText="1"/>
    </xf>
    <xf numFmtId="0" fontId="24" fillId="0" borderId="13" xfId="1" applyFont="1" applyFill="1" applyBorder="1" applyAlignment="1">
      <alignment horizontal="center" vertical="center"/>
    </xf>
    <xf numFmtId="0" fontId="25" fillId="0" borderId="13" xfId="1" applyFont="1" applyFill="1" applyBorder="1" applyAlignment="1">
      <alignment horizontal="left" vertical="top" wrapText="1"/>
    </xf>
    <xf numFmtId="0" fontId="10" fillId="3" borderId="13" xfId="0" applyFont="1" applyFill="1" applyBorder="1" applyAlignment="1">
      <alignment vertical="top"/>
    </xf>
    <xf numFmtId="0" fontId="35" fillId="6" borderId="13" xfId="0" applyFont="1" applyFill="1" applyBorder="1" applyAlignment="1">
      <alignment vertical="top"/>
    </xf>
    <xf numFmtId="0" fontId="11" fillId="6" borderId="13" xfId="0" applyFont="1" applyFill="1" applyBorder="1" applyAlignment="1">
      <alignment horizontal="center" vertical="top"/>
    </xf>
    <xf numFmtId="0" fontId="10" fillId="3" borderId="13" xfId="0" applyFont="1" applyFill="1" applyBorder="1" applyAlignment="1">
      <alignment horizontal="center" vertical="top"/>
    </xf>
    <xf numFmtId="0" fontId="10" fillId="27" borderId="13" xfId="0" applyFont="1" applyFill="1" applyBorder="1" applyAlignment="1">
      <alignment horizontal="center" vertical="top"/>
    </xf>
    <xf numFmtId="0" fontId="30" fillId="4" borderId="5" xfId="0" applyFont="1" applyFill="1" applyBorder="1" applyAlignment="1">
      <alignment vertical="top"/>
    </xf>
    <xf numFmtId="0" fontId="1" fillId="4" borderId="0" xfId="0" applyFont="1" applyFill="1" applyAlignment="1">
      <alignment horizontal="left" vertical="top" wrapText="1"/>
    </xf>
    <xf numFmtId="0" fontId="9" fillId="9" borderId="13" xfId="0" applyFont="1" applyFill="1" applyBorder="1" applyAlignment="1">
      <alignment horizontal="center" vertical="center" wrapText="1"/>
    </xf>
    <xf numFmtId="0" fontId="9" fillId="9" borderId="13" xfId="0" applyFont="1" applyFill="1" applyBorder="1" applyAlignment="1">
      <alignment horizontal="left" vertical="center" wrapText="1"/>
    </xf>
    <xf numFmtId="0" fontId="6" fillId="13" borderId="13" xfId="0" applyFont="1" applyFill="1" applyBorder="1" applyAlignment="1">
      <alignment horizontal="center"/>
    </xf>
    <xf numFmtId="164" fontId="9" fillId="4" borderId="13" xfId="0" applyNumberFormat="1" applyFont="1" applyFill="1" applyBorder="1" applyAlignment="1">
      <alignment horizontal="center" vertical="center" wrapText="1"/>
    </xf>
    <xf numFmtId="0" fontId="11" fillId="4" borderId="0" xfId="0" applyFont="1" applyFill="1" applyAlignment="1">
      <alignment horizontal="right"/>
    </xf>
    <xf numFmtId="0" fontId="42" fillId="4" borderId="0" xfId="3" applyFont="1" applyFill="1" applyAlignment="1">
      <alignment horizontal="left" vertical="top"/>
    </xf>
    <xf numFmtId="0" fontId="42" fillId="4" borderId="0" xfId="3" applyFont="1" applyFill="1" applyAlignment="1">
      <alignment horizontal="left"/>
    </xf>
    <xf numFmtId="0" fontId="34" fillId="4" borderId="0" xfId="3" applyFont="1" applyFill="1" applyAlignment="1">
      <alignment horizontal="left"/>
    </xf>
    <xf numFmtId="0" fontId="43" fillId="4" borderId="0" xfId="3" applyFont="1" applyFill="1" applyAlignment="1">
      <alignment horizontal="left" vertical="center"/>
    </xf>
    <xf numFmtId="0" fontId="44" fillId="4" borderId="0" xfId="3" applyFont="1" applyFill="1" applyAlignment="1">
      <alignment vertical="top"/>
    </xf>
    <xf numFmtId="0" fontId="34" fillId="4" borderId="0" xfId="3" applyFont="1" applyFill="1" applyAlignment="1">
      <alignment horizontal="center" vertical="center" wrapText="1"/>
    </xf>
    <xf numFmtId="0" fontId="45" fillId="4" borderId="0" xfId="5" applyFont="1" applyFill="1" applyAlignment="1">
      <alignment vertical="center"/>
    </xf>
    <xf numFmtId="166" fontId="34" fillId="4" borderId="0" xfId="3" applyNumberFormat="1" applyFont="1" applyFill="1" applyAlignment="1">
      <alignment horizontal="left" vertical="top" wrapText="1"/>
    </xf>
    <xf numFmtId="0" fontId="33" fillId="4" borderId="0" xfId="3" applyFont="1" applyFill="1" applyAlignment="1">
      <alignment vertical="top" wrapText="1"/>
    </xf>
    <xf numFmtId="0" fontId="22" fillId="0" borderId="11" xfId="0" applyFont="1" applyBorder="1"/>
    <xf numFmtId="0" fontId="22" fillId="0" borderId="13" xfId="0" applyFont="1" applyBorder="1" applyAlignment="1">
      <alignment vertical="center"/>
    </xf>
    <xf numFmtId="0" fontId="7" fillId="0" borderId="13" xfId="0" applyFont="1" applyBorder="1" applyAlignment="1">
      <alignment vertical="center" wrapText="1"/>
    </xf>
    <xf numFmtId="0" fontId="22" fillId="0" borderId="12" xfId="0" applyFont="1" applyBorder="1"/>
    <xf numFmtId="0" fontId="8" fillId="4" borderId="4" xfId="0" applyFont="1" applyFill="1" applyBorder="1" applyAlignment="1">
      <alignment vertical="top"/>
    </xf>
    <xf numFmtId="0" fontId="22" fillId="2" borderId="13" xfId="0" applyFont="1" applyFill="1" applyBorder="1" applyAlignment="1">
      <alignment vertical="top"/>
    </xf>
    <xf numFmtId="0" fontId="8" fillId="2" borderId="13" xfId="0" applyFont="1" applyFill="1" applyBorder="1" applyAlignment="1">
      <alignment vertical="top" wrapText="1"/>
    </xf>
    <xf numFmtId="0" fontId="6" fillId="2" borderId="13" xfId="0" applyFont="1" applyFill="1" applyBorder="1" applyAlignment="1">
      <alignment horizontal="right" vertical="top"/>
    </xf>
    <xf numFmtId="0" fontId="8" fillId="2" borderId="13" xfId="0" applyFont="1" applyFill="1" applyBorder="1" applyAlignment="1">
      <alignment horizontal="left" vertical="top"/>
    </xf>
    <xf numFmtId="0" fontId="6" fillId="11" borderId="11" xfId="2" applyFont="1" applyFill="1" applyBorder="1" applyAlignment="1">
      <alignment horizontal="left" vertical="center" wrapText="1"/>
    </xf>
    <xf numFmtId="0" fontId="6" fillId="11" borderId="13" xfId="0" applyFont="1" applyFill="1" applyBorder="1" applyAlignment="1">
      <alignment horizontal="left" vertical="center" wrapText="1"/>
    </xf>
    <xf numFmtId="0" fontId="6" fillId="11" borderId="13" xfId="0" applyFont="1" applyFill="1" applyBorder="1" applyAlignment="1">
      <alignment vertical="center" wrapText="1"/>
    </xf>
    <xf numFmtId="0" fontId="6" fillId="11" borderId="12" xfId="0" applyFont="1" applyFill="1" applyBorder="1" applyAlignment="1">
      <alignment horizontal="center" vertical="top" wrapText="1"/>
    </xf>
    <xf numFmtId="0" fontId="6" fillId="11" borderId="13" xfId="2"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5" borderId="14" xfId="0" applyFont="1" applyFill="1" applyBorder="1" applyAlignment="1">
      <alignment horizontal="center" vertical="top" textRotation="180"/>
    </xf>
    <xf numFmtId="0" fontId="6" fillId="16" borderId="13" xfId="0" applyFont="1" applyFill="1" applyBorder="1" applyAlignment="1">
      <alignment horizontal="center" vertical="center" wrapText="1"/>
    </xf>
    <xf numFmtId="0" fontId="53" fillId="6" borderId="1" xfId="0" applyFont="1" applyFill="1" applyBorder="1" applyAlignment="1">
      <alignment vertical="top"/>
    </xf>
    <xf numFmtId="0" fontId="11" fillId="6" borderId="13" xfId="0" applyFont="1" applyFill="1" applyBorder="1" applyAlignment="1">
      <alignment vertical="top"/>
    </xf>
    <xf numFmtId="0" fontId="11" fillId="6" borderId="13" xfId="0" applyFont="1" applyFill="1" applyBorder="1" applyAlignment="1">
      <alignment vertical="top" wrapText="1"/>
    </xf>
    <xf numFmtId="0" fontId="11" fillId="6" borderId="12" xfId="0" applyFont="1" applyFill="1" applyBorder="1" applyAlignment="1">
      <alignment vertical="top"/>
    </xf>
    <xf numFmtId="0" fontId="6" fillId="6" borderId="13" xfId="0" applyFont="1" applyFill="1" applyBorder="1" applyAlignment="1">
      <alignment vertical="top"/>
    </xf>
    <xf numFmtId="0" fontId="22" fillId="0" borderId="13" xfId="0" applyFont="1" applyBorder="1" applyAlignment="1">
      <alignment horizontal="center" vertical="top" wrapText="1"/>
    </xf>
    <xf numFmtId="0" fontId="22" fillId="0" borderId="14" xfId="0" applyFont="1" applyBorder="1" applyAlignment="1">
      <alignment horizontal="left" vertical="top" wrapText="1"/>
    </xf>
    <xf numFmtId="0" fontId="7" fillId="18" borderId="2" xfId="2" applyFont="1" applyFill="1" applyBorder="1" applyAlignment="1">
      <alignment horizontal="center" vertical="top" wrapText="1"/>
    </xf>
    <xf numFmtId="0" fontId="0" fillId="0" borderId="14" xfId="0" applyBorder="1" applyAlignment="1">
      <alignment vertical="top" wrapText="1"/>
    </xf>
    <xf numFmtId="0" fontId="7" fillId="15" borderId="13" xfId="2" applyFont="1" applyFill="1" applyBorder="1" applyAlignment="1">
      <alignment horizontal="center" vertical="top" wrapText="1"/>
    </xf>
    <xf numFmtId="0" fontId="7" fillId="18" borderId="7" xfId="2" applyFont="1" applyFill="1" applyBorder="1" applyAlignment="1">
      <alignment horizontal="center" vertical="top" wrapText="1"/>
    </xf>
    <xf numFmtId="0" fontId="1" fillId="0" borderId="3" xfId="0" applyFont="1" applyBorder="1" applyAlignment="1">
      <alignment horizontal="left" vertical="top" wrapText="1"/>
    </xf>
    <xf numFmtId="0" fontId="11" fillId="2" borderId="13" xfId="0" applyFont="1" applyFill="1" applyBorder="1" applyAlignment="1">
      <alignment horizontal="center" vertical="top"/>
    </xf>
    <xf numFmtId="0" fontId="6" fillId="0" borderId="15" xfId="0" applyFont="1" applyBorder="1" applyAlignment="1">
      <alignment horizontal="center" vertical="top" wrapText="1"/>
    </xf>
    <xf numFmtId="0" fontId="15" fillId="0" borderId="13" xfId="0" applyFont="1" applyBorder="1" applyAlignment="1">
      <alignment horizontal="center" vertical="top"/>
    </xf>
    <xf numFmtId="0" fontId="6" fillId="0" borderId="13" xfId="0" applyFont="1" applyBorder="1" applyAlignment="1">
      <alignment horizontal="center" vertical="top" wrapText="1"/>
    </xf>
    <xf numFmtId="164" fontId="15" fillId="2" borderId="13" xfId="0" applyNumberFormat="1" applyFont="1" applyFill="1" applyBorder="1" applyAlignment="1">
      <alignment horizontal="center" vertical="top"/>
    </xf>
    <xf numFmtId="0" fontId="10" fillId="0" borderId="4" xfId="0" applyFont="1" applyBorder="1" applyAlignment="1">
      <alignment vertical="top"/>
    </xf>
    <xf numFmtId="0" fontId="10" fillId="0" borderId="4" xfId="0" applyFont="1" applyBorder="1" applyAlignment="1">
      <alignment vertical="top" wrapText="1"/>
    </xf>
    <xf numFmtId="0" fontId="0" fillId="0" borderId="14" xfId="0" applyBorder="1" applyAlignment="1">
      <alignment horizontal="left" vertical="top" wrapText="1"/>
    </xf>
    <xf numFmtId="0" fontId="11" fillId="4" borderId="0" xfId="0" applyFont="1" applyFill="1" applyAlignment="1">
      <alignment horizontal="left" vertical="center"/>
    </xf>
    <xf numFmtId="0" fontId="22" fillId="4" borderId="14" xfId="0" applyFont="1" applyFill="1" applyBorder="1" applyAlignment="1">
      <alignment horizontal="left" vertical="top" wrapText="1"/>
    </xf>
    <xf numFmtId="0" fontId="22" fillId="4" borderId="13" xfId="0" applyFont="1" applyFill="1" applyBorder="1" applyAlignment="1">
      <alignment vertical="top" wrapText="1"/>
    </xf>
    <xf numFmtId="0" fontId="7" fillId="18" borderId="12" xfId="2" applyFont="1" applyFill="1" applyBorder="1" applyAlignment="1">
      <alignment horizontal="center" vertical="top" wrapText="1"/>
    </xf>
    <xf numFmtId="0" fontId="22" fillId="4" borderId="13" xfId="0" applyFont="1" applyFill="1" applyBorder="1" applyAlignment="1">
      <alignment horizontal="left" vertical="top" wrapText="1"/>
    </xf>
    <xf numFmtId="0" fontId="7" fillId="18" borderId="4" xfId="2" applyFont="1" applyFill="1" applyBorder="1" applyAlignment="1">
      <alignment horizontal="center" vertical="top" wrapText="1"/>
    </xf>
    <xf numFmtId="0" fontId="48" fillId="15" borderId="13" xfId="0" applyFont="1" applyFill="1" applyBorder="1"/>
    <xf numFmtId="0" fontId="22" fillId="0" borderId="13" xfId="0" quotePrefix="1" applyFont="1" applyBorder="1" applyAlignment="1">
      <alignment vertical="top" wrapText="1"/>
    </xf>
    <xf numFmtId="0" fontId="0" fillId="0" borderId="13" xfId="0" applyBorder="1" applyAlignment="1">
      <alignment vertical="top" wrapText="1"/>
    </xf>
    <xf numFmtId="0" fontId="7" fillId="11" borderId="14" xfId="2" applyFont="1" applyFill="1" applyBorder="1" applyAlignment="1">
      <alignment horizontal="center" vertical="top" wrapText="1"/>
    </xf>
    <xf numFmtId="0" fontId="0" fillId="9" borderId="13" xfId="0" applyFill="1" applyBorder="1" applyAlignment="1">
      <alignment vertical="top" wrapText="1"/>
    </xf>
    <xf numFmtId="0" fontId="0" fillId="9" borderId="13" xfId="0" applyFill="1" applyBorder="1" applyAlignment="1">
      <alignment horizontal="left" vertical="top" wrapText="1"/>
    </xf>
    <xf numFmtId="0" fontId="1" fillId="11" borderId="13" xfId="0" applyFont="1" applyFill="1" applyBorder="1" applyAlignment="1">
      <alignment horizontal="right" vertical="center" wrapText="1"/>
    </xf>
    <xf numFmtId="0" fontId="1" fillId="15" borderId="13" xfId="0" applyFont="1" applyFill="1" applyBorder="1" applyAlignment="1">
      <alignment horizontal="right" vertical="top" wrapText="1"/>
    </xf>
    <xf numFmtId="0" fontId="1" fillId="15" borderId="13" xfId="0" applyFont="1" applyFill="1" applyBorder="1" applyAlignment="1">
      <alignment horizontal="right" vertical="top"/>
    </xf>
    <xf numFmtId="0" fontId="1" fillId="13" borderId="13" xfId="0" applyFont="1" applyFill="1" applyBorder="1" applyAlignment="1">
      <alignment horizontal="left" vertical="center" wrapText="1"/>
    </xf>
    <xf numFmtId="0" fontId="1" fillId="13" borderId="13" xfId="0" applyFont="1" applyFill="1" applyBorder="1" applyAlignment="1">
      <alignment vertical="center" wrapText="1"/>
    </xf>
    <xf numFmtId="0" fontId="1" fillId="13" borderId="13" xfId="0" applyFont="1" applyFill="1" applyBorder="1" applyAlignment="1">
      <alignment horizontal="center" vertical="center" wrapText="1"/>
    </xf>
    <xf numFmtId="0" fontId="21" fillId="17" borderId="13" xfId="0" applyFont="1" applyFill="1" applyBorder="1" applyAlignment="1">
      <alignment horizontal="center" vertical="top" textRotation="45"/>
    </xf>
    <xf numFmtId="0" fontId="22" fillId="9" borderId="13" xfId="0" applyFont="1" applyFill="1" applyBorder="1" applyAlignment="1">
      <alignment vertical="top" wrapText="1"/>
    </xf>
    <xf numFmtId="0" fontId="22" fillId="9" borderId="13" xfId="0" applyFont="1" applyFill="1" applyBorder="1" applyAlignment="1">
      <alignment horizontal="left" vertical="top" wrapText="1"/>
    </xf>
    <xf numFmtId="0" fontId="22" fillId="4" borderId="13" xfId="0" applyFont="1" applyFill="1" applyBorder="1" applyAlignment="1">
      <alignment horizontal="center" vertical="top" wrapText="1"/>
    </xf>
    <xf numFmtId="0" fontId="0" fillId="4" borderId="13" xfId="0" applyFill="1" applyBorder="1" applyAlignment="1">
      <alignment vertical="top" wrapText="1"/>
    </xf>
    <xf numFmtId="0" fontId="25" fillId="17" borderId="13" xfId="0" applyFont="1" applyFill="1" applyBorder="1" applyAlignment="1">
      <alignment horizontal="center" vertical="top" wrapText="1"/>
    </xf>
    <xf numFmtId="0" fontId="1" fillId="15" borderId="13" xfId="0" applyFont="1" applyFill="1" applyBorder="1" applyAlignment="1">
      <alignment horizontal="right" vertical="center" wrapText="1"/>
    </xf>
    <xf numFmtId="10" fontId="0" fillId="13" borderId="13" xfId="0" applyNumberFormat="1" applyFill="1" applyBorder="1" applyAlignment="1">
      <alignment horizontal="center" vertical="center" wrapText="1"/>
    </xf>
    <xf numFmtId="10" fontId="30" fillId="17" borderId="13" xfId="0" applyNumberFormat="1" applyFont="1" applyFill="1" applyBorder="1" applyAlignment="1">
      <alignment horizontal="center" vertical="center" wrapText="1"/>
    </xf>
    <xf numFmtId="0" fontId="30" fillId="9" borderId="13" xfId="0" applyFont="1" applyFill="1" applyBorder="1"/>
    <xf numFmtId="0" fontId="51" fillId="15" borderId="13" xfId="3" applyFont="1" applyFill="1" applyBorder="1" applyAlignment="1">
      <alignment horizontal="right" vertical="top" wrapText="1"/>
    </xf>
    <xf numFmtId="0" fontId="1" fillId="15" borderId="4" xfId="0" applyFont="1" applyFill="1" applyBorder="1" applyAlignment="1">
      <alignment horizontal="right" vertical="top" wrapText="1"/>
    </xf>
    <xf numFmtId="0" fontId="6" fillId="11" borderId="13" xfId="0" applyFont="1" applyFill="1" applyBorder="1" applyAlignment="1">
      <alignment horizontal="center" vertical="top" wrapText="1"/>
    </xf>
    <xf numFmtId="0" fontId="26" fillId="11" borderId="13" xfId="0" applyFont="1" applyFill="1" applyBorder="1" applyAlignment="1">
      <alignment horizontal="left" vertical="top" wrapText="1"/>
    </xf>
    <xf numFmtId="0" fontId="22" fillId="15" borderId="13" xfId="0" applyFont="1" applyFill="1" applyBorder="1" applyAlignment="1">
      <alignment horizontal="left" vertical="top" wrapText="1"/>
    </xf>
    <xf numFmtId="0" fontId="1" fillId="13" borderId="11" xfId="0" applyFont="1" applyFill="1" applyBorder="1" applyAlignment="1">
      <alignment vertical="center" wrapText="1"/>
    </xf>
    <xf numFmtId="0" fontId="25" fillId="0" borderId="11" xfId="0" applyFont="1" applyBorder="1" applyAlignment="1">
      <alignment vertical="top" wrapText="1"/>
    </xf>
    <xf numFmtId="0" fontId="1" fillId="4" borderId="0" xfId="0" applyFont="1" applyFill="1" applyAlignment="1">
      <alignment horizontal="right" vertical="top" wrapText="1"/>
    </xf>
    <xf numFmtId="10" fontId="0" fillId="4" borderId="0" xfId="0" applyNumberFormat="1" applyFill="1" applyAlignment="1">
      <alignment horizontal="center" vertical="center" wrapText="1"/>
    </xf>
    <xf numFmtId="10" fontId="30" fillId="4" borderId="0" xfId="0" applyNumberFormat="1" applyFont="1" applyFill="1" applyAlignment="1">
      <alignment horizontal="center" vertical="center" wrapText="1"/>
    </xf>
    <xf numFmtId="0" fontId="0" fillId="4" borderId="8" xfId="0" applyFill="1" applyBorder="1" applyAlignment="1">
      <alignment vertical="center" wrapText="1"/>
    </xf>
    <xf numFmtId="0" fontId="29" fillId="0" borderId="13" xfId="0" applyFont="1" applyBorder="1" applyAlignment="1">
      <alignment horizontal="center" vertical="top" wrapText="1"/>
    </xf>
    <xf numFmtId="0" fontId="28" fillId="0" borderId="13" xfId="0" applyFont="1" applyBorder="1" applyAlignment="1">
      <alignment horizontal="center" vertical="top" wrapText="1"/>
    </xf>
    <xf numFmtId="0" fontId="21" fillId="0" borderId="13" xfId="0" applyFont="1" applyBorder="1" applyAlignment="1">
      <alignment horizontal="center" vertical="top" wrapText="1"/>
    </xf>
    <xf numFmtId="0" fontId="0" fillId="0" borderId="13" xfId="0" applyBorder="1" applyAlignment="1">
      <alignment horizontal="right" vertical="center" wrapText="1"/>
    </xf>
    <xf numFmtId="0" fontId="21" fillId="0" borderId="0" xfId="0" applyFont="1" applyAlignment="1">
      <alignment horizontal="center" vertical="top" wrapText="1"/>
    </xf>
    <xf numFmtId="0" fontId="22" fillId="9" borderId="13" xfId="0" applyFont="1" applyFill="1" applyBorder="1" applyAlignment="1">
      <alignment horizontal="right" vertical="top" wrapText="1"/>
    </xf>
    <xf numFmtId="10" fontId="22" fillId="11" borderId="13" xfId="0" applyNumberFormat="1" applyFont="1" applyFill="1" applyBorder="1" applyAlignment="1">
      <alignment horizontal="right" vertical="center" wrapText="1"/>
    </xf>
    <xf numFmtId="10" fontId="22" fillId="13" borderId="13" xfId="0" applyNumberFormat="1" applyFont="1" applyFill="1" applyBorder="1" applyAlignment="1">
      <alignment vertical="top" wrapText="1"/>
    </xf>
    <xf numFmtId="0" fontId="21" fillId="0" borderId="13" xfId="0" applyFont="1" applyBorder="1" applyAlignment="1">
      <alignment horizontal="right" vertical="center" wrapText="1" indent="1"/>
    </xf>
    <xf numFmtId="0" fontId="7" fillId="0" borderId="13" xfId="0" applyFont="1" applyBorder="1" applyAlignment="1">
      <alignment horizontal="right" vertical="center" indent="1"/>
    </xf>
    <xf numFmtId="10" fontId="22" fillId="2" borderId="13" xfId="0" applyNumberFormat="1" applyFont="1" applyFill="1" applyBorder="1" applyAlignment="1">
      <alignment horizontal="center" vertical="center"/>
    </xf>
    <xf numFmtId="0" fontId="21" fillId="13" borderId="13" xfId="0" applyFont="1" applyFill="1" applyBorder="1" applyAlignment="1">
      <alignment horizontal="right" vertical="center"/>
    </xf>
    <xf numFmtId="0" fontId="0" fillId="0" borderId="13" xfId="0" applyBorder="1" applyAlignment="1">
      <alignment vertical="center" wrapText="1"/>
    </xf>
    <xf numFmtId="0" fontId="1" fillId="13" borderId="13" xfId="0" applyFont="1" applyFill="1" applyBorder="1" applyAlignment="1">
      <alignment horizontal="right" vertical="center" wrapText="1"/>
    </xf>
    <xf numFmtId="164" fontId="1" fillId="13" borderId="13" xfId="0" applyNumberFormat="1" applyFont="1" applyFill="1" applyBorder="1" applyAlignment="1">
      <alignment horizontal="right" vertical="center" wrapText="1"/>
    </xf>
    <xf numFmtId="0" fontId="1" fillId="0" borderId="13" xfId="0" applyFont="1" applyBorder="1" applyAlignment="1">
      <alignment vertical="center" wrapText="1"/>
    </xf>
    <xf numFmtId="0" fontId="10" fillId="3" borderId="14" xfId="0" applyFont="1" applyFill="1" applyBorder="1" applyAlignment="1">
      <alignment horizontal="center" vertical="top"/>
    </xf>
    <xf numFmtId="0" fontId="10" fillId="27" borderId="14" xfId="0" applyFont="1" applyFill="1" applyBorder="1" applyAlignment="1">
      <alignment horizontal="center" vertical="top"/>
    </xf>
    <xf numFmtId="0" fontId="7" fillId="18" borderId="14" xfId="2" applyFont="1" applyFill="1" applyBorder="1" applyAlignment="1">
      <alignment horizontal="center" vertical="top" wrapText="1"/>
    </xf>
    <xf numFmtId="0" fontId="25" fillId="4" borderId="13" xfId="1" applyFont="1" applyFill="1" applyBorder="1" applyAlignment="1">
      <alignment horizontal="left" vertical="top" wrapText="1"/>
    </xf>
    <xf numFmtId="0" fontId="7" fillId="6" borderId="13" xfId="0" applyFont="1" applyFill="1" applyBorder="1" applyAlignment="1">
      <alignment vertical="top"/>
    </xf>
    <xf numFmtId="0" fontId="6" fillId="11" borderId="11" xfId="0" applyFont="1" applyFill="1" applyBorder="1" applyAlignment="1">
      <alignment horizontal="center" vertical="center" wrapText="1"/>
    </xf>
    <xf numFmtId="0" fontId="25" fillId="0" borderId="13" xfId="1" applyFont="1" applyBorder="1" applyAlignment="1">
      <alignment horizontal="left" vertical="top" wrapText="1"/>
    </xf>
    <xf numFmtId="0" fontId="7" fillId="0" borderId="13" xfId="2" applyFont="1" applyBorder="1" applyAlignment="1">
      <alignment horizontal="center" vertical="top" wrapText="1"/>
    </xf>
    <xf numFmtId="0" fontId="7" fillId="11" borderId="13" xfId="2" applyFont="1" applyFill="1" applyBorder="1" applyAlignment="1">
      <alignment horizontal="center" vertical="top" wrapText="1"/>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 fillId="13" borderId="13" xfId="0" applyFont="1" applyFill="1" applyBorder="1" applyAlignment="1">
      <alignment horizontal="center" vertical="center"/>
    </xf>
    <xf numFmtId="1" fontId="9" fillId="4" borderId="13" xfId="0" applyNumberFormat="1" applyFont="1" applyFill="1" applyBorder="1" applyAlignment="1">
      <alignment horizontal="center" vertical="center" wrapText="1"/>
    </xf>
    <xf numFmtId="0" fontId="8" fillId="21" borderId="14" xfId="0" applyFont="1" applyFill="1" applyBorder="1" applyAlignment="1">
      <alignment horizontal="center" vertical="top" wrapText="1"/>
    </xf>
    <xf numFmtId="0" fontId="25" fillId="7" borderId="14" xfId="0" applyFont="1" applyFill="1" applyBorder="1" applyAlignment="1">
      <alignment horizontal="center" vertical="top" wrapText="1"/>
    </xf>
    <xf numFmtId="0" fontId="53" fillId="4" borderId="0" xfId="0" applyFont="1" applyFill="1" applyAlignment="1">
      <alignment vertical="top"/>
    </xf>
    <xf numFmtId="0" fontId="11" fillId="4" borderId="13" xfId="0" applyFont="1" applyFill="1" applyBorder="1" applyAlignment="1">
      <alignment vertical="top"/>
    </xf>
    <xf numFmtId="0" fontId="1" fillId="28" borderId="13" xfId="0" applyFont="1" applyFill="1" applyBorder="1" applyAlignment="1">
      <alignment horizontal="center"/>
    </xf>
    <xf numFmtId="0" fontId="7" fillId="4" borderId="2" xfId="2" applyFont="1" applyFill="1" applyBorder="1" applyAlignment="1">
      <alignment horizontal="center" vertical="top" wrapText="1"/>
    </xf>
    <xf numFmtId="0" fontId="7" fillId="4" borderId="14" xfId="2" applyFont="1" applyFill="1" applyBorder="1" applyAlignment="1">
      <alignment horizontal="center" vertical="top" wrapText="1"/>
    </xf>
    <xf numFmtId="0" fontId="22" fillId="4" borderId="15" xfId="0" applyFont="1" applyFill="1" applyBorder="1" applyAlignment="1">
      <alignment horizontal="left" vertical="top" wrapText="1"/>
    </xf>
    <xf numFmtId="0" fontId="7" fillId="4" borderId="13" xfId="2" applyFont="1" applyFill="1" applyBorder="1" applyAlignment="1">
      <alignment horizontal="center" vertical="top" wrapText="1"/>
    </xf>
    <xf numFmtId="0" fontId="25" fillId="4" borderId="12" xfId="1" applyFont="1" applyFill="1" applyBorder="1" applyAlignment="1">
      <alignment horizontal="left" vertical="top" wrapText="1"/>
    </xf>
    <xf numFmtId="0" fontId="25" fillId="4" borderId="7" xfId="1" applyFont="1" applyFill="1" applyBorder="1" applyAlignment="1">
      <alignment horizontal="left" vertical="top"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15" fillId="0" borderId="15" xfId="0" applyFont="1" applyBorder="1" applyAlignment="1">
      <alignment horizontal="center" vertical="top" wrapText="1"/>
    </xf>
    <xf numFmtId="0" fontId="22" fillId="4" borderId="13" xfId="0" quotePrefix="1" applyFont="1" applyFill="1" applyBorder="1" applyAlignment="1">
      <alignment horizontal="left" vertical="top" wrapText="1"/>
    </xf>
    <xf numFmtId="0" fontId="25" fillId="0" borderId="12" xfId="1" applyFont="1" applyFill="1" applyBorder="1" applyAlignment="1">
      <alignment horizontal="left" vertical="top" wrapText="1"/>
    </xf>
    <xf numFmtId="0" fontId="25" fillId="0" borderId="13" xfId="1" applyFont="1" applyFill="1" applyBorder="1" applyAlignment="1">
      <alignment vertical="top" wrapText="1"/>
    </xf>
    <xf numFmtId="0" fontId="21" fillId="4" borderId="14" xfId="0" applyFont="1" applyFill="1" applyBorder="1" applyAlignment="1">
      <alignment vertical="top" wrapText="1"/>
    </xf>
    <xf numFmtId="0" fontId="21" fillId="4" borderId="13" xfId="0" applyFont="1" applyFill="1" applyBorder="1" applyAlignment="1">
      <alignment vertical="top" wrapText="1"/>
    </xf>
    <xf numFmtId="0" fontId="39" fillId="0" borderId="13" xfId="1" applyFont="1" applyFill="1" applyBorder="1" applyAlignment="1">
      <alignment horizontal="center" vertical="center"/>
    </xf>
    <xf numFmtId="0" fontId="67" fillId="0" borderId="13" xfId="0" applyFont="1" applyBorder="1" applyAlignment="1">
      <alignment vertical="top" wrapText="1"/>
    </xf>
    <xf numFmtId="0" fontId="22" fillId="0" borderId="13" xfId="0" quotePrefix="1" applyFont="1" applyBorder="1" applyAlignment="1">
      <alignment horizontal="center" vertical="top" wrapText="1"/>
    </xf>
    <xf numFmtId="0" fontId="49" fillId="0" borderId="13" xfId="3" applyFont="1" applyBorder="1" applyAlignment="1">
      <alignment horizontal="left" vertical="top" wrapText="1"/>
    </xf>
    <xf numFmtId="0" fontId="25" fillId="0" borderId="14" xfId="1" applyFont="1" applyFill="1" applyBorder="1" applyAlignment="1">
      <alignment horizontal="left" vertical="top" wrapText="1"/>
    </xf>
    <xf numFmtId="0" fontId="15" fillId="0" borderId="13" xfId="0" quotePrefix="1" applyFont="1" applyBorder="1" applyAlignment="1">
      <alignment horizontal="left" vertical="top" wrapText="1"/>
    </xf>
    <xf numFmtId="0" fontId="22" fillId="0" borderId="3" xfId="0" quotePrefix="1" applyFont="1" applyBorder="1" applyAlignment="1">
      <alignment horizontal="left" vertical="top" wrapText="1"/>
    </xf>
    <xf numFmtId="0" fontId="22" fillId="0" borderId="13" xfId="0" quotePrefix="1" applyFont="1" applyBorder="1" applyAlignment="1">
      <alignment horizontal="left" vertical="top" wrapText="1"/>
    </xf>
    <xf numFmtId="0" fontId="24" fillId="0" borderId="13" xfId="0" applyFont="1" applyBorder="1" applyAlignment="1">
      <alignment horizontal="center" vertical="center" wrapText="1"/>
    </xf>
    <xf numFmtId="0" fontId="68" fillId="0" borderId="13" xfId="0" applyFont="1" applyBorder="1" applyAlignment="1">
      <alignment horizontal="center" vertical="center" wrapText="1"/>
    </xf>
    <xf numFmtId="0" fontId="69"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11" fillId="4" borderId="0" xfId="0" applyFont="1" applyFill="1" applyAlignment="1">
      <alignment horizontal="right" vertical="center"/>
    </xf>
    <xf numFmtId="0" fontId="34" fillId="0" borderId="0" xfId="0" applyFont="1" applyAlignment="1">
      <alignment horizontal="left"/>
    </xf>
    <xf numFmtId="165" fontId="22" fillId="0" borderId="0" xfId="3" applyNumberFormat="1" applyFont="1" applyAlignment="1">
      <alignment horizontal="left" vertical="top" wrapText="1"/>
    </xf>
    <xf numFmtId="0" fontId="7" fillId="0" borderId="14" xfId="2" applyFont="1" applyBorder="1" applyAlignment="1">
      <alignment horizontal="center" vertical="top" wrapText="1"/>
    </xf>
    <xf numFmtId="0" fontId="7" fillId="0" borderId="15" xfId="2" applyFont="1" applyBorder="1" applyAlignment="1">
      <alignment horizontal="center" vertical="top" wrapText="1"/>
    </xf>
    <xf numFmtId="0" fontId="25" fillId="0" borderId="4" xfId="1" applyFont="1" applyFill="1" applyBorder="1" applyAlignment="1">
      <alignment horizontal="left" vertical="top" wrapText="1"/>
    </xf>
    <xf numFmtId="0" fontId="25" fillId="0" borderId="14" xfId="1" applyFont="1" applyBorder="1" applyAlignment="1">
      <alignment horizontal="left" vertical="top" wrapText="1"/>
    </xf>
    <xf numFmtId="0" fontId="64" fillId="0" borderId="14" xfId="1" applyFont="1" applyFill="1" applyBorder="1" applyAlignment="1">
      <alignment horizontal="left" vertical="top" wrapText="1"/>
    </xf>
    <xf numFmtId="0" fontId="69" fillId="0" borderId="13" xfId="1" applyFont="1" applyBorder="1" applyAlignment="1">
      <alignment horizontal="center" vertical="center"/>
    </xf>
    <xf numFmtId="0" fontId="70" fillId="11" borderId="13" xfId="0" applyFont="1" applyFill="1" applyBorder="1"/>
    <xf numFmtId="0" fontId="70" fillId="0" borderId="13" xfId="0" applyFont="1" applyBorder="1"/>
    <xf numFmtId="0" fontId="10" fillId="27" borderId="15" xfId="0" applyFont="1" applyFill="1" applyBorder="1" applyAlignment="1">
      <alignment horizontal="center" vertical="top"/>
    </xf>
    <xf numFmtId="0" fontId="8" fillId="21" borderId="15" xfId="0" applyFont="1" applyFill="1" applyBorder="1" applyAlignment="1">
      <alignment horizontal="center" vertical="top" wrapText="1"/>
    </xf>
    <xf numFmtId="0" fontId="25" fillId="7" borderId="15" xfId="0" applyFont="1" applyFill="1" applyBorder="1" applyAlignment="1">
      <alignment horizontal="center" vertical="top" wrapText="1"/>
    </xf>
    <xf numFmtId="0" fontId="22" fillId="0" borderId="15" xfId="0" quotePrefix="1" applyFont="1" applyBorder="1" applyAlignment="1">
      <alignment horizontal="left" vertical="top" wrapText="1"/>
    </xf>
    <xf numFmtId="0" fontId="0" fillId="4" borderId="0" xfId="0" applyFill="1" applyAlignment="1">
      <alignment horizontal="center" wrapText="1"/>
    </xf>
    <xf numFmtId="0" fontId="0" fillId="0" borderId="0" xfId="0" applyAlignment="1">
      <alignment wrapText="1"/>
    </xf>
    <xf numFmtId="0" fontId="0" fillId="0" borderId="0" xfId="0" applyAlignment="1">
      <alignment horizontal="center" wrapText="1"/>
    </xf>
    <xf numFmtId="0" fontId="69" fillId="0" borderId="13" xfId="1" applyFont="1" applyFill="1" applyBorder="1" applyAlignment="1">
      <alignment horizontal="center" vertical="center"/>
    </xf>
    <xf numFmtId="0" fontId="21" fillId="26" borderId="13" xfId="1" applyFont="1" applyFill="1" applyBorder="1" applyAlignment="1">
      <alignment horizontal="center" vertical="center" wrapText="1"/>
    </xf>
    <xf numFmtId="0" fontId="21" fillId="25" borderId="13" xfId="1" applyFont="1" applyFill="1" applyBorder="1" applyAlignment="1">
      <alignment horizontal="center" vertical="center" textRotation="90" wrapText="1"/>
    </xf>
    <xf numFmtId="0" fontId="22" fillId="0" borderId="13" xfId="0" quotePrefix="1" applyFont="1" applyBorder="1" applyAlignment="1">
      <alignment horizontal="center" vertical="center" wrapText="1"/>
    </xf>
    <xf numFmtId="0" fontId="25" fillId="0" borderId="13" xfId="1" applyFont="1" applyBorder="1" applyAlignment="1">
      <alignment vertical="top" wrapText="1"/>
    </xf>
    <xf numFmtId="0" fontId="22" fillId="4" borderId="13" xfId="0" applyFont="1" applyFill="1" applyBorder="1" applyAlignment="1">
      <alignment vertical="top"/>
    </xf>
    <xf numFmtId="0" fontId="22" fillId="0" borderId="13" xfId="0" applyFont="1" applyBorder="1" applyAlignment="1">
      <alignment vertical="top"/>
    </xf>
    <xf numFmtId="0" fontId="54" fillId="9" borderId="13" xfId="0" applyFont="1" applyFill="1" applyBorder="1"/>
    <xf numFmtId="0" fontId="1" fillId="0" borderId="13" xfId="0" applyFont="1" applyBorder="1" applyAlignment="1">
      <alignment horizontal="left" vertical="top" wrapText="1"/>
    </xf>
    <xf numFmtId="0" fontId="3" fillId="0" borderId="13" xfId="0" applyFont="1" applyBorder="1" applyAlignment="1">
      <alignment horizontal="left" vertical="center" wrapText="1"/>
    </xf>
    <xf numFmtId="0" fontId="21" fillId="4" borderId="13" xfId="0" applyFont="1" applyFill="1" applyBorder="1" applyAlignment="1">
      <alignment horizontal="left" vertical="top" wrapText="1"/>
    </xf>
    <xf numFmtId="0" fontId="25" fillId="0" borderId="13" xfId="0" applyFont="1" applyBorder="1" applyAlignment="1">
      <alignment horizontal="left" vertical="top" wrapText="1"/>
    </xf>
    <xf numFmtId="0" fontId="21" fillId="0" borderId="7" xfId="0" applyFont="1" applyBorder="1" applyAlignment="1">
      <alignment horizontal="left" vertical="top" wrapText="1"/>
    </xf>
    <xf numFmtId="0" fontId="22" fillId="0" borderId="15" xfId="0" applyFont="1" applyBorder="1" applyAlignment="1">
      <alignment horizontal="left" vertical="top" wrapText="1"/>
    </xf>
    <xf numFmtId="0" fontId="41" fillId="4" borderId="0" xfId="3" applyFont="1" applyFill="1"/>
    <xf numFmtId="0" fontId="22" fillId="4" borderId="0" xfId="0" quotePrefix="1" applyFont="1" applyFill="1" applyAlignment="1">
      <alignment horizontal="left" vertical="top"/>
    </xf>
    <xf numFmtId="0" fontId="22" fillId="4" borderId="0" xfId="0" applyFont="1" applyFill="1" applyAlignment="1">
      <alignment horizontal="left" vertical="top" wrapText="1"/>
    </xf>
    <xf numFmtId="0" fontId="22" fillId="4" borderId="0" xfId="0" quotePrefix="1" applyFont="1" applyFill="1" applyAlignment="1">
      <alignment horizontal="left" vertical="top" wrapText="1"/>
    </xf>
    <xf numFmtId="0" fontId="22" fillId="4" borderId="0" xfId="0" applyFont="1" applyFill="1" applyAlignment="1">
      <alignment horizontal="left" vertical="top"/>
    </xf>
    <xf numFmtId="0" fontId="67" fillId="0" borderId="14" xfId="0" applyFont="1" applyBorder="1" applyAlignment="1">
      <alignment vertical="top" wrapText="1"/>
    </xf>
    <xf numFmtId="0" fontId="21" fillId="0" borderId="14" xfId="0" applyFont="1" applyBorder="1" applyAlignment="1">
      <alignment horizontal="left" vertical="top" wrapText="1"/>
    </xf>
    <xf numFmtId="0" fontId="53" fillId="29" borderId="1" xfId="0" applyFont="1" applyFill="1" applyBorder="1" applyAlignment="1">
      <alignment vertical="top"/>
    </xf>
    <xf numFmtId="0" fontId="22" fillId="0" borderId="14" xfId="0" quotePrefix="1" applyFont="1" applyBorder="1" applyAlignment="1">
      <alignment horizontal="left" vertical="top" wrapText="1"/>
    </xf>
    <xf numFmtId="0" fontId="61" fillId="0" borderId="13" xfId="0" applyFont="1" applyBorder="1" applyAlignment="1">
      <alignment vertical="top" wrapText="1"/>
    </xf>
    <xf numFmtId="0" fontId="22" fillId="0" borderId="11" xfId="0" applyFont="1" applyBorder="1" applyAlignment="1">
      <alignment vertical="top" wrapText="1"/>
    </xf>
    <xf numFmtId="0" fontId="22" fillId="0" borderId="15" xfId="0" applyFont="1" applyBorder="1" applyAlignment="1">
      <alignment vertical="top" wrapText="1"/>
    </xf>
    <xf numFmtId="0" fontId="23" fillId="0" borderId="15" xfId="0" applyFont="1" applyBorder="1" applyAlignment="1">
      <alignment vertical="top" wrapText="1"/>
    </xf>
    <xf numFmtId="166" fontId="34" fillId="8" borderId="0" xfId="3" applyNumberFormat="1" applyFont="1" applyFill="1" applyAlignment="1">
      <alignment horizontal="left" vertical="top" wrapText="1"/>
    </xf>
    <xf numFmtId="165" fontId="22" fillId="8" borderId="0" xfId="3" applyNumberFormat="1" applyFont="1" applyFill="1" applyAlignment="1">
      <alignment horizontal="left" vertical="top" wrapText="1"/>
    </xf>
    <xf numFmtId="0" fontId="0" fillId="0" borderId="15" xfId="0" applyBorder="1" applyAlignment="1">
      <alignment horizontal="left" vertical="top" wrapText="1"/>
    </xf>
    <xf numFmtId="0" fontId="45" fillId="4" borderId="0" xfId="3" applyFont="1" applyFill="1" applyAlignment="1">
      <alignment horizontal="left" vertical="top"/>
    </xf>
    <xf numFmtId="0" fontId="7" fillId="11" borderId="15" xfId="2" applyFont="1" applyFill="1" applyBorder="1" applyAlignment="1">
      <alignment horizontal="center" vertical="top" wrapText="1"/>
    </xf>
    <xf numFmtId="0" fontId="7" fillId="18" borderId="15" xfId="2" applyFont="1" applyFill="1" applyBorder="1" applyAlignment="1">
      <alignment horizontal="center" vertical="top" wrapText="1"/>
    </xf>
    <xf numFmtId="0" fontId="7" fillId="4" borderId="15" xfId="2" applyFont="1" applyFill="1" applyBorder="1" applyAlignment="1">
      <alignment horizontal="center" vertical="top" wrapText="1"/>
    </xf>
    <xf numFmtId="0" fontId="53" fillId="23" borderId="14" xfId="0" applyFont="1" applyFill="1" applyBorder="1" applyAlignment="1">
      <alignment horizontal="center" vertical="center" wrapText="1"/>
    </xf>
    <xf numFmtId="0" fontId="35" fillId="6" borderId="14" xfId="0" applyFont="1" applyFill="1" applyBorder="1" applyAlignment="1">
      <alignment horizontal="left" vertical="top" wrapText="1"/>
    </xf>
    <xf numFmtId="0" fontId="49" fillId="4" borderId="13" xfId="3" applyFont="1" applyFill="1" applyBorder="1" applyAlignment="1">
      <alignment horizontal="left" vertical="top" wrapText="1"/>
    </xf>
    <xf numFmtId="0" fontId="53" fillId="23" borderId="14" xfId="0" applyFont="1" applyFill="1" applyBorder="1" applyAlignment="1">
      <alignment horizontal="left" vertical="center" wrapText="1"/>
    </xf>
    <xf numFmtId="0" fontId="0" fillId="0" borderId="13" xfId="0" applyBorder="1"/>
    <xf numFmtId="0" fontId="0" fillId="0" borderId="12" xfId="0" applyBorder="1" applyAlignment="1">
      <alignment vertical="center"/>
    </xf>
    <xf numFmtId="0" fontId="0" fillId="2" borderId="12" xfId="0" applyFill="1" applyBorder="1" applyAlignment="1">
      <alignment vertical="top"/>
    </xf>
    <xf numFmtId="0" fontId="9" fillId="2" borderId="13" xfId="0" applyFont="1" applyFill="1" applyBorder="1" applyAlignment="1">
      <alignment horizontal="right" vertical="top"/>
    </xf>
    <xf numFmtId="0" fontId="13" fillId="5" borderId="14" xfId="0" applyFont="1" applyFill="1" applyBorder="1" applyAlignment="1">
      <alignment horizontal="center" vertical="top" textRotation="180"/>
    </xf>
    <xf numFmtId="0" fontId="14" fillId="6" borderId="12" xfId="0" applyFont="1" applyFill="1" applyBorder="1" applyAlignment="1">
      <alignment vertical="top"/>
    </xf>
    <xf numFmtId="0" fontId="11" fillId="6" borderId="13" xfId="0" applyFont="1" applyFill="1" applyBorder="1" applyAlignment="1">
      <alignment horizontal="left" vertical="top"/>
    </xf>
    <xf numFmtId="0" fontId="16" fillId="0" borderId="13" xfId="0" applyFont="1" applyBorder="1" applyAlignment="1">
      <alignment horizontal="center" vertical="top" wrapText="1"/>
    </xf>
    <xf numFmtId="0" fontId="17" fillId="0" borderId="13" xfId="0" applyFont="1" applyBorder="1" applyAlignment="1">
      <alignment horizontal="center" vertical="top" wrapText="1"/>
    </xf>
    <xf numFmtId="0" fontId="6" fillId="11" borderId="13" xfId="2" applyFont="1" applyFill="1" applyBorder="1" applyAlignment="1">
      <alignment horizontal="left" vertical="center" wrapText="1"/>
    </xf>
    <xf numFmtId="0" fontId="7" fillId="18" borderId="13" xfId="2" applyFont="1" applyFill="1" applyBorder="1" applyAlignment="1">
      <alignment horizontal="center" vertical="center" wrapText="1"/>
    </xf>
    <xf numFmtId="0" fontId="7" fillId="11" borderId="13" xfId="2" applyFont="1" applyFill="1" applyBorder="1" applyAlignment="1">
      <alignment horizontal="center" vertical="center" wrapText="1"/>
    </xf>
    <xf numFmtId="0" fontId="22" fillId="0" borderId="13" xfId="0" applyFont="1" applyBorder="1"/>
    <xf numFmtId="0" fontId="22" fillId="0" borderId="12" xfId="0" applyFont="1" applyBorder="1" applyAlignment="1">
      <alignment vertical="center"/>
    </xf>
    <xf numFmtId="0" fontId="22" fillId="2" borderId="12" xfId="0" applyFont="1" applyFill="1" applyBorder="1" applyAlignment="1">
      <alignment vertical="top"/>
    </xf>
    <xf numFmtId="0" fontId="53" fillId="6" borderId="12" xfId="0" applyFont="1" applyFill="1" applyBorder="1" applyAlignment="1">
      <alignment vertical="top"/>
    </xf>
    <xf numFmtId="0" fontId="65" fillId="6" borderId="13" xfId="0" applyFont="1" applyFill="1" applyBorder="1" applyAlignment="1">
      <alignment vertical="top"/>
    </xf>
    <xf numFmtId="0" fontId="7" fillId="6" borderId="13" xfId="0" applyFont="1" applyFill="1" applyBorder="1" applyAlignment="1">
      <alignment horizontal="center" vertical="top"/>
    </xf>
    <xf numFmtId="0" fontId="7" fillId="6" borderId="13" xfId="0" applyFont="1" applyFill="1" applyBorder="1" applyAlignment="1">
      <alignment horizontal="left" vertical="top"/>
    </xf>
    <xf numFmtId="0" fontId="1" fillId="19" borderId="13" xfId="0" applyFont="1" applyFill="1" applyBorder="1"/>
    <xf numFmtId="0" fontId="1" fillId="12" borderId="13" xfId="0" applyFont="1" applyFill="1" applyBorder="1"/>
    <xf numFmtId="0" fontId="0" fillId="0" borderId="13" xfId="0" applyBorder="1" applyAlignment="1">
      <alignment wrapText="1"/>
    </xf>
    <xf numFmtId="0" fontId="0" fillId="11" borderId="13" xfId="0" applyFill="1" applyBorder="1"/>
    <xf numFmtId="0" fontId="22" fillId="11" borderId="13" xfId="0" applyFont="1" applyFill="1" applyBorder="1"/>
    <xf numFmtId="0" fontId="0" fillId="4" borderId="13" xfId="0" applyFill="1" applyBorder="1"/>
    <xf numFmtId="0" fontId="73" fillId="0" borderId="13" xfId="0" applyFont="1" applyBorder="1" applyAlignment="1">
      <alignment vertical="top" wrapText="1"/>
    </xf>
    <xf numFmtId="0" fontId="0" fillId="4" borderId="13" xfId="0" applyFill="1" applyBorder="1" applyAlignment="1">
      <alignment horizontal="left" vertical="top" wrapText="1"/>
    </xf>
    <xf numFmtId="166" fontId="45" fillId="8" borderId="0" xfId="3" applyNumberFormat="1" applyFont="1" applyFill="1" applyAlignment="1">
      <alignment horizontal="left" vertical="top" wrapText="1"/>
    </xf>
    <xf numFmtId="165" fontId="2" fillId="8" borderId="0" xfId="3" applyNumberFormat="1" applyFont="1" applyFill="1" applyAlignment="1">
      <alignment horizontal="left" vertical="top" wrapText="1"/>
    </xf>
    <xf numFmtId="0" fontId="46" fillId="4" borderId="0" xfId="3" applyFont="1" applyFill="1" applyAlignment="1">
      <alignment horizontal="left" vertical="center" wrapText="1"/>
    </xf>
    <xf numFmtId="0" fontId="41" fillId="4" borderId="0" xfId="3" applyFont="1" applyFill="1" applyAlignment="1">
      <alignment horizontal="left" vertical="center" wrapText="1"/>
    </xf>
    <xf numFmtId="166" fontId="34" fillId="4" borderId="0" xfId="3" applyNumberFormat="1" applyFont="1" applyFill="1" applyAlignment="1">
      <alignment horizontal="left" vertical="top" wrapText="1"/>
    </xf>
    <xf numFmtId="0" fontId="22" fillId="4" borderId="0" xfId="0" applyFont="1" applyFill="1"/>
    <xf numFmtId="0" fontId="46" fillId="4" borderId="0" xfId="3" applyFont="1" applyFill="1" applyAlignment="1">
      <alignment horizontal="left" vertical="top" wrapText="1"/>
    </xf>
    <xf numFmtId="0" fontId="58" fillId="4" borderId="0" xfId="0" applyFont="1" applyFill="1" applyAlignment="1">
      <alignment horizontal="left" vertical="top" wrapText="1"/>
    </xf>
    <xf numFmtId="0" fontId="0" fillId="4" borderId="0" xfId="0" applyFill="1"/>
    <xf numFmtId="0" fontId="58" fillId="4" borderId="0" xfId="3" applyFont="1" applyFill="1" applyAlignment="1">
      <alignment horizontal="left" vertical="top" wrapText="1"/>
    </xf>
    <xf numFmtId="0" fontId="46" fillId="4" borderId="0" xfId="0" applyFont="1" applyFill="1" applyAlignment="1">
      <alignment horizontal="left" vertical="center" wrapText="1"/>
    </xf>
    <xf numFmtId="0" fontId="48" fillId="0" borderId="13" xfId="0" applyFont="1" applyBorder="1" applyAlignment="1">
      <alignment horizontal="left"/>
    </xf>
    <xf numFmtId="0" fontId="0" fillId="4" borderId="0" xfId="0" applyFill="1" applyAlignment="1">
      <alignment horizontal="center"/>
    </xf>
    <xf numFmtId="0" fontId="48" fillId="0" borderId="11" xfId="0" applyFont="1" applyBorder="1" applyAlignment="1">
      <alignment horizontal="left"/>
    </xf>
    <xf numFmtId="0" fontId="48" fillId="0" borderId="1" xfId="0" applyFont="1" applyBorder="1" applyAlignment="1">
      <alignment horizontal="left"/>
    </xf>
    <xf numFmtId="0" fontId="48" fillId="0" borderId="12" xfId="0" applyFont="1" applyBorder="1" applyAlignment="1">
      <alignment horizontal="left"/>
    </xf>
    <xf numFmtId="0" fontId="48" fillId="0" borderId="11" xfId="0" applyFont="1" applyBorder="1" applyAlignment="1">
      <alignment horizontal="left" vertical="center"/>
    </xf>
    <xf numFmtId="0" fontId="48" fillId="0" borderId="1" xfId="0" applyFont="1" applyBorder="1" applyAlignment="1">
      <alignment horizontal="left" vertical="center"/>
    </xf>
    <xf numFmtId="0" fontId="48" fillId="0" borderId="12" xfId="0" applyFont="1" applyBorder="1" applyAlignment="1">
      <alignment horizontal="left" vertical="center"/>
    </xf>
    <xf numFmtId="0" fontId="57" fillId="4" borderId="0" xfId="3" applyFont="1" applyFill="1" applyAlignment="1">
      <alignment horizontal="left" vertical="top" wrapText="1"/>
    </xf>
    <xf numFmtId="0" fontId="49" fillId="4" borderId="0" xfId="0" applyFont="1" applyFill="1" applyAlignment="1">
      <alignment horizontal="left" vertical="top" wrapText="1"/>
    </xf>
    <xf numFmtId="0" fontId="49" fillId="4" borderId="0" xfId="3" applyFont="1" applyFill="1" applyAlignment="1">
      <alignment horizontal="left" vertical="top"/>
    </xf>
    <xf numFmtId="0" fontId="35" fillId="6" borderId="3" xfId="0" applyFont="1" applyFill="1" applyBorder="1" applyAlignment="1">
      <alignment horizontal="left" vertical="top" wrapText="1"/>
    </xf>
    <xf numFmtId="0" fontId="35" fillId="6" borderId="5" xfId="0" applyFont="1" applyFill="1" applyBorder="1" applyAlignment="1">
      <alignment horizontal="left" vertical="top" wrapText="1"/>
    </xf>
    <xf numFmtId="1" fontId="9" fillId="4" borderId="13" xfId="0" applyNumberFormat="1" applyFont="1" applyFill="1" applyBorder="1" applyAlignment="1">
      <alignment horizontal="center" vertical="center" wrapText="1"/>
    </xf>
    <xf numFmtId="0" fontId="23" fillId="22" borderId="14" xfId="0" applyFont="1" applyFill="1" applyBorder="1" applyAlignment="1">
      <alignment horizontal="center" vertical="center" wrapText="1"/>
    </xf>
    <xf numFmtId="0" fontId="23" fillId="22" borderId="15" xfId="0" applyFont="1" applyFill="1" applyBorder="1" applyAlignment="1">
      <alignment horizontal="center" vertical="center" wrapText="1"/>
    </xf>
    <xf numFmtId="0" fontId="66" fillId="20" borderId="5" xfId="0" applyFont="1" applyFill="1" applyBorder="1" applyAlignment="1">
      <alignment horizontal="right"/>
    </xf>
    <xf numFmtId="0" fontId="66" fillId="20" borderId="7" xfId="0" applyFont="1" applyFill="1" applyBorder="1" applyAlignment="1">
      <alignment horizontal="right"/>
    </xf>
    <xf numFmtId="0" fontId="3" fillId="13" borderId="13" xfId="0" applyFont="1" applyFill="1" applyBorder="1" applyAlignment="1">
      <alignment horizontal="center"/>
    </xf>
    <xf numFmtId="0" fontId="9" fillId="14" borderId="11" xfId="0" applyFont="1" applyFill="1" applyBorder="1" applyAlignment="1">
      <alignment vertical="center" wrapText="1"/>
    </xf>
    <xf numFmtId="0" fontId="9" fillId="14" borderId="12" xfId="0" applyFont="1" applyFill="1" applyBorder="1" applyAlignment="1">
      <alignment vertical="center" wrapText="1"/>
    </xf>
    <xf numFmtId="0" fontId="35" fillId="20" borderId="13" xfId="0" applyFont="1" applyFill="1" applyBorder="1" applyAlignment="1">
      <alignment horizontal="center" vertical="center"/>
    </xf>
    <xf numFmtId="0" fontId="6" fillId="13" borderId="13" xfId="0" applyFont="1" applyFill="1" applyBorder="1" applyAlignment="1">
      <alignment horizontal="center" vertical="center"/>
    </xf>
    <xf numFmtId="0" fontId="30" fillId="14" borderId="11" xfId="0" applyFont="1" applyFill="1" applyBorder="1" applyAlignment="1">
      <alignment vertical="center" wrapText="1"/>
    </xf>
    <xf numFmtId="0" fontId="30" fillId="14" borderId="12" xfId="0" applyFont="1" applyFill="1" applyBorder="1" applyAlignment="1">
      <alignment vertical="center" wrapText="1"/>
    </xf>
    <xf numFmtId="0" fontId="62" fillId="14" borderId="11" xfId="0" applyFont="1" applyFill="1" applyBorder="1" applyAlignment="1">
      <alignment vertical="center" wrapText="1"/>
    </xf>
    <xf numFmtId="0" fontId="62" fillId="14" borderId="12" xfId="0" applyFont="1" applyFill="1" applyBorder="1" applyAlignment="1">
      <alignment vertical="center" wrapText="1"/>
    </xf>
    <xf numFmtId="0" fontId="30" fillId="14" borderId="11" xfId="0" applyFont="1" applyFill="1" applyBorder="1" applyAlignment="1">
      <alignment vertical="center"/>
    </xf>
    <xf numFmtId="0" fontId="30" fillId="14" borderId="12" xfId="0" applyFont="1" applyFill="1" applyBorder="1" applyAlignment="1">
      <alignment vertical="center"/>
    </xf>
    <xf numFmtId="0" fontId="9" fillId="14" borderId="11" xfId="0" applyFont="1" applyFill="1" applyBorder="1" applyAlignment="1">
      <alignment vertical="top" wrapText="1"/>
    </xf>
    <xf numFmtId="0" fontId="9" fillId="14" borderId="12" xfId="0" applyFont="1" applyFill="1" applyBorder="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1" fillId="24" borderId="14" xfId="0" applyFont="1" applyFill="1" applyBorder="1" applyAlignment="1">
      <alignment horizontal="center"/>
    </xf>
    <xf numFmtId="0" fontId="1" fillId="24" borderId="10" xfId="0" applyFont="1" applyFill="1" applyBorder="1" applyAlignment="1">
      <alignment horizontal="center"/>
    </xf>
    <xf numFmtId="0" fontId="1" fillId="24" borderId="8" xfId="0" applyFont="1" applyFill="1" applyBorder="1" applyAlignment="1">
      <alignment horizontal="center"/>
    </xf>
    <xf numFmtId="0" fontId="21" fillId="26" borderId="13" xfId="0" applyFont="1" applyFill="1" applyBorder="1" applyAlignment="1">
      <alignment horizontal="center" vertical="center" wrapText="1"/>
    </xf>
    <xf numFmtId="0" fontId="21" fillId="26" borderId="13" xfId="1" applyFont="1" applyFill="1" applyBorder="1" applyAlignment="1">
      <alignment horizontal="center" vertical="center" wrapText="1"/>
    </xf>
    <xf numFmtId="0" fontId="21" fillId="26" borderId="13" xfId="1" applyFont="1" applyFill="1" applyBorder="1" applyAlignment="1">
      <alignment horizontal="center" vertical="center" textRotation="90" wrapText="1"/>
    </xf>
    <xf numFmtId="0" fontId="21" fillId="25" borderId="13" xfId="1" applyFont="1" applyFill="1" applyBorder="1" applyAlignment="1">
      <alignment horizontal="center" vertical="center" textRotation="90" wrapText="1"/>
    </xf>
    <xf numFmtId="0" fontId="1" fillId="25" borderId="13" xfId="0" applyFont="1" applyFill="1" applyBorder="1" applyAlignment="1">
      <alignment horizontal="center"/>
    </xf>
    <xf numFmtId="0" fontId="21" fillId="25" borderId="13" xfId="1" applyFont="1" applyFill="1" applyBorder="1" applyAlignment="1">
      <alignment horizontal="center" wrapText="1"/>
    </xf>
    <xf numFmtId="0" fontId="21" fillId="13" borderId="13" xfId="0" applyFont="1" applyFill="1" applyBorder="1" applyAlignment="1">
      <alignment horizontal="center" vertical="center" textRotation="90" wrapText="1"/>
    </xf>
    <xf numFmtId="0" fontId="21" fillId="9" borderId="13" xfId="1" applyFont="1" applyFill="1" applyBorder="1" applyAlignment="1">
      <alignment horizontal="center" vertical="center" wrapText="1"/>
    </xf>
    <xf numFmtId="0" fontId="25" fillId="0" borderId="14" xfId="1" applyFont="1" applyFill="1" applyBorder="1" applyAlignment="1">
      <alignment horizontal="left" vertical="top" wrapText="1"/>
    </xf>
    <xf numFmtId="0" fontId="25" fillId="0" borderId="15" xfId="1" applyFont="1" applyFill="1" applyBorder="1" applyAlignment="1">
      <alignment horizontal="left" vertical="top" wrapText="1"/>
    </xf>
    <xf numFmtId="0" fontId="7" fillId="11" borderId="14" xfId="2" applyFont="1" applyFill="1" applyBorder="1" applyAlignment="1">
      <alignment horizontal="center" vertical="top" wrapText="1"/>
    </xf>
    <xf numFmtId="0" fontId="7" fillId="11" borderId="15" xfId="2" applyFont="1" applyFill="1" applyBorder="1" applyAlignment="1">
      <alignment horizontal="center"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7" fillId="18" borderId="14" xfId="2" applyFont="1" applyFill="1" applyBorder="1" applyAlignment="1">
      <alignment horizontal="center" vertical="top" wrapText="1"/>
    </xf>
    <xf numFmtId="0" fontId="7" fillId="18" borderId="15" xfId="2" applyFont="1" applyFill="1" applyBorder="1" applyAlignment="1">
      <alignment horizontal="center" vertical="top" wrapText="1"/>
    </xf>
    <xf numFmtId="0" fontId="25" fillId="4" borderId="14" xfId="1" applyFont="1" applyFill="1" applyBorder="1" applyAlignment="1">
      <alignment horizontal="left" vertical="top" wrapText="1"/>
    </xf>
    <xf numFmtId="0" fontId="25" fillId="4" borderId="15" xfId="1" applyFont="1" applyFill="1" applyBorder="1" applyAlignment="1">
      <alignment horizontal="left" vertical="top" wrapText="1"/>
    </xf>
    <xf numFmtId="0" fontId="7" fillId="11" borderId="4" xfId="2" applyFont="1" applyFill="1" applyBorder="1" applyAlignment="1">
      <alignment horizontal="center" vertical="top" wrapText="1"/>
    </xf>
    <xf numFmtId="0" fontId="0" fillId="0" borderId="4" xfId="0" applyBorder="1" applyAlignment="1">
      <alignment horizontal="left" vertical="top" wrapText="1"/>
    </xf>
    <xf numFmtId="0" fontId="25" fillId="4" borderId="4" xfId="1" applyFont="1" applyFill="1" applyBorder="1" applyAlignment="1">
      <alignment horizontal="left" vertical="top" wrapText="1"/>
    </xf>
    <xf numFmtId="0" fontId="25" fillId="0" borderId="4" xfId="1" applyFont="1" applyFill="1" applyBorder="1" applyAlignment="1">
      <alignment horizontal="left" vertical="top" wrapText="1"/>
    </xf>
    <xf numFmtId="0" fontId="7" fillId="18" borderId="4" xfId="2" applyFont="1" applyFill="1" applyBorder="1" applyAlignment="1">
      <alignment horizontal="center" vertical="top" wrapText="1"/>
    </xf>
    <xf numFmtId="0" fontId="7" fillId="0" borderId="14" xfId="2" applyFont="1" applyBorder="1" applyAlignment="1">
      <alignment horizontal="center" vertical="top" wrapText="1"/>
    </xf>
    <xf numFmtId="0" fontId="7" fillId="0" borderId="4" xfId="2" applyFont="1" applyBorder="1" applyAlignment="1">
      <alignment horizontal="center" vertical="top" wrapText="1"/>
    </xf>
    <xf numFmtId="0" fontId="7" fillId="0" borderId="15" xfId="2" applyFont="1" applyBorder="1" applyAlignment="1">
      <alignment horizontal="center" vertical="top" wrapText="1"/>
    </xf>
    <xf numFmtId="0" fontId="2" fillId="0" borderId="15" xfId="0" applyFont="1" applyBorder="1" applyAlignment="1">
      <alignment horizontal="left" vertical="top" wrapText="1"/>
    </xf>
    <xf numFmtId="0" fontId="7" fillId="4" borderId="14" xfId="2" applyFont="1" applyFill="1" applyBorder="1" applyAlignment="1">
      <alignment horizontal="center" vertical="top" wrapText="1"/>
    </xf>
    <xf numFmtId="0" fontId="7" fillId="4" borderId="15" xfId="2" applyFont="1" applyFill="1" applyBorder="1" applyAlignment="1">
      <alignment horizontal="center" vertical="top" wrapText="1"/>
    </xf>
    <xf numFmtId="0" fontId="2" fillId="0" borderId="4" xfId="0" applyFont="1" applyBorder="1" applyAlignment="1">
      <alignment horizontal="left" vertical="top" wrapText="1"/>
    </xf>
    <xf numFmtId="0" fontId="7" fillId="15" borderId="14" xfId="2" applyFont="1" applyFill="1" applyBorder="1" applyAlignment="1">
      <alignment horizontal="center" vertical="top" wrapText="1"/>
    </xf>
    <xf numFmtId="0" fontId="7" fillId="15" borderId="4" xfId="2" applyFont="1" applyFill="1" applyBorder="1" applyAlignment="1">
      <alignment horizontal="center" vertical="top" wrapText="1"/>
    </xf>
    <xf numFmtId="0" fontId="7" fillId="4" borderId="4" xfId="2" applyFont="1" applyFill="1" applyBorder="1" applyAlignment="1">
      <alignment horizontal="center" vertical="top" wrapText="1"/>
    </xf>
    <xf numFmtId="0" fontId="22" fillId="4" borderId="14"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0" borderId="4" xfId="0" applyFont="1" applyBorder="1" applyAlignment="1">
      <alignment horizontal="left" vertical="top" wrapText="1"/>
    </xf>
    <xf numFmtId="0" fontId="1" fillId="0" borderId="14" xfId="0" applyFont="1" applyBorder="1" applyAlignment="1">
      <alignment horizontal="left" vertical="top" wrapText="1"/>
    </xf>
    <xf numFmtId="0" fontId="1" fillId="0" borderId="4" xfId="0" applyFont="1" applyBorder="1" applyAlignment="1">
      <alignment horizontal="left" vertical="top" wrapText="1"/>
    </xf>
    <xf numFmtId="0" fontId="1" fillId="0" borderId="15" xfId="0" applyFont="1" applyBorder="1" applyAlignment="1">
      <alignment horizontal="left" vertical="top" wrapText="1"/>
    </xf>
    <xf numFmtId="0" fontId="10" fillId="27" borderId="14" xfId="0" applyFont="1" applyFill="1" applyBorder="1" applyAlignment="1">
      <alignment horizontal="center" vertical="top"/>
    </xf>
    <xf numFmtId="0" fontId="10" fillId="27" borderId="4" xfId="0" applyFont="1" applyFill="1" applyBorder="1" applyAlignment="1">
      <alignment horizontal="center" vertical="top"/>
    </xf>
    <xf numFmtId="0" fontId="10" fillId="27" borderId="15" xfId="0" applyFont="1" applyFill="1" applyBorder="1" applyAlignment="1">
      <alignment horizontal="center" vertical="top"/>
    </xf>
    <xf numFmtId="0" fontId="22" fillId="0" borderId="14" xfId="0" applyFont="1" applyBorder="1" applyAlignment="1">
      <alignment horizontal="center" vertical="top" wrapText="1"/>
    </xf>
    <xf numFmtId="0" fontId="22" fillId="0" borderId="4" xfId="0" applyFont="1" applyBorder="1" applyAlignment="1">
      <alignment horizontal="center" vertical="top" wrapText="1"/>
    </xf>
    <xf numFmtId="0" fontId="22" fillId="0" borderId="15" xfId="0" applyFont="1" applyBorder="1" applyAlignment="1">
      <alignment horizontal="center" vertical="top" wrapText="1"/>
    </xf>
    <xf numFmtId="0" fontId="8" fillId="21" borderId="10" xfId="0" applyFont="1" applyFill="1" applyBorder="1" applyAlignment="1">
      <alignment horizontal="center" vertical="top" wrapText="1"/>
    </xf>
    <xf numFmtId="0" fontId="8" fillId="21" borderId="6" xfId="0" applyFont="1" applyFill="1" applyBorder="1" applyAlignment="1">
      <alignment horizontal="center" vertical="top" wrapText="1"/>
    </xf>
    <xf numFmtId="0" fontId="25" fillId="7" borderId="14" xfId="0" applyFont="1" applyFill="1" applyBorder="1" applyAlignment="1">
      <alignment horizontal="center" vertical="top" wrapText="1"/>
    </xf>
    <xf numFmtId="0" fontId="25" fillId="7" borderId="4" xfId="0" applyFont="1" applyFill="1" applyBorder="1" applyAlignment="1">
      <alignment horizontal="center" vertical="top" wrapText="1"/>
    </xf>
    <xf numFmtId="0" fontId="25" fillId="7" borderId="15" xfId="0" applyFont="1" applyFill="1" applyBorder="1" applyAlignment="1">
      <alignment horizontal="center"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5" fillId="0" borderId="14" xfId="1" applyFont="1" applyBorder="1" applyAlignment="1">
      <alignment horizontal="left" vertical="top" wrapText="1"/>
    </xf>
    <xf numFmtId="0" fontId="25" fillId="0" borderId="4" xfId="1" applyFont="1" applyBorder="1" applyAlignment="1">
      <alignment horizontal="left" vertical="top" wrapText="1"/>
    </xf>
    <xf numFmtId="0" fontId="25" fillId="0" borderId="15" xfId="1" applyFont="1" applyBorder="1" applyAlignment="1">
      <alignment horizontal="left" vertical="top" wrapText="1"/>
    </xf>
    <xf numFmtId="0" fontId="21" fillId="0" borderId="14" xfId="0" applyFont="1" applyBorder="1" applyAlignment="1">
      <alignment horizontal="left" vertical="top" wrapText="1"/>
    </xf>
    <xf numFmtId="0" fontId="21" fillId="0" borderId="4" xfId="0" applyFont="1" applyBorder="1" applyAlignment="1">
      <alignment horizontal="left" vertical="top" wrapText="1"/>
    </xf>
    <xf numFmtId="0" fontId="21" fillId="0" borderId="15" xfId="0" applyFont="1" applyBorder="1" applyAlignment="1">
      <alignment horizontal="left" vertical="top" wrapText="1"/>
    </xf>
    <xf numFmtId="0" fontId="22" fillId="0" borderId="10" xfId="0" applyFont="1" applyBorder="1" applyAlignment="1">
      <alignment horizontal="left" vertical="top" wrapText="1"/>
    </xf>
    <xf numFmtId="0" fontId="22" fillId="0" borderId="2" xfId="0" applyFont="1" applyBorder="1" applyAlignment="1">
      <alignment horizontal="left" vertical="top" wrapText="1"/>
    </xf>
    <xf numFmtId="0" fontId="8" fillId="21" borderId="14" xfId="0" applyFont="1" applyFill="1" applyBorder="1" applyAlignment="1">
      <alignment horizontal="center" vertical="top" wrapText="1"/>
    </xf>
    <xf numFmtId="0" fontId="8" fillId="21" borderId="4" xfId="0" applyFont="1" applyFill="1" applyBorder="1" applyAlignment="1">
      <alignment horizontal="center" vertical="top" wrapText="1"/>
    </xf>
    <xf numFmtId="0" fontId="8" fillId="21" borderId="15" xfId="0" applyFont="1" applyFill="1" applyBorder="1" applyAlignment="1">
      <alignment horizontal="center"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3" xfId="0" applyFont="1" applyBorder="1" applyAlignment="1">
      <alignment horizontal="left" vertical="top" wrapText="1"/>
    </xf>
    <xf numFmtId="0" fontId="22" fillId="0" borderId="7" xfId="0" applyFont="1" applyBorder="1" applyAlignment="1">
      <alignment horizontal="left" vertical="top" wrapText="1"/>
    </xf>
    <xf numFmtId="0" fontId="21" fillId="0" borderId="2" xfId="0" applyFont="1" applyBorder="1" applyAlignment="1">
      <alignment horizontal="left" vertical="top" wrapText="1"/>
    </xf>
    <xf numFmtId="0" fontId="21" fillId="0" borderId="7" xfId="0" applyFont="1" applyBorder="1" applyAlignment="1">
      <alignment horizontal="left" vertical="top" wrapText="1"/>
    </xf>
    <xf numFmtId="0" fontId="25" fillId="0" borderId="13" xfId="0" quotePrefix="1" applyFont="1" applyBorder="1" applyAlignment="1">
      <alignment horizontal="left" vertical="top" wrapText="1"/>
    </xf>
    <xf numFmtId="0" fontId="67" fillId="0" borderId="14" xfId="0" applyFont="1" applyBorder="1" applyAlignment="1">
      <alignment horizontal="left" vertical="top" wrapText="1"/>
    </xf>
    <xf numFmtId="0" fontId="67" fillId="0" borderId="15" xfId="0" applyFont="1" applyBorder="1" applyAlignment="1">
      <alignment horizontal="left" vertical="top" wrapText="1"/>
    </xf>
    <xf numFmtId="0" fontId="22" fillId="0" borderId="13" xfId="0" quotePrefix="1" applyFont="1" applyBorder="1" applyAlignment="1">
      <alignment horizontal="left" vertical="top" wrapText="1"/>
    </xf>
    <xf numFmtId="0" fontId="15" fillId="0" borderId="13" xfId="0" quotePrefix="1" applyFont="1" applyBorder="1" applyAlignment="1">
      <alignment horizontal="left" vertical="top" wrapText="1"/>
    </xf>
    <xf numFmtId="0" fontId="7" fillId="18" borderId="13" xfId="2" applyFont="1" applyFill="1" applyBorder="1" applyAlignment="1">
      <alignment horizontal="center" vertical="top" wrapText="1"/>
    </xf>
    <xf numFmtId="0" fontId="22" fillId="0" borderId="14" xfId="0" quotePrefix="1" applyFont="1" applyBorder="1" applyAlignment="1">
      <alignment horizontal="left" vertical="top" wrapText="1"/>
    </xf>
    <xf numFmtId="0" fontId="22" fillId="0" borderId="4" xfId="0" quotePrefix="1" applyFont="1" applyBorder="1" applyAlignment="1">
      <alignment horizontal="left" vertical="top" wrapText="1"/>
    </xf>
    <xf numFmtId="0" fontId="22" fillId="0" borderId="15" xfId="0" quotePrefix="1" applyFont="1" applyBorder="1" applyAlignment="1">
      <alignment horizontal="left" vertical="top" wrapText="1"/>
    </xf>
    <xf numFmtId="0" fontId="25" fillId="0" borderId="10" xfId="0" quotePrefix="1" applyFont="1" applyBorder="1" applyAlignment="1">
      <alignment horizontal="left" vertical="top" wrapText="1"/>
    </xf>
    <xf numFmtId="0" fontId="25" fillId="0" borderId="2" xfId="0" quotePrefix="1" applyFont="1" applyBorder="1" applyAlignment="1">
      <alignment horizontal="left" vertical="top" wrapText="1"/>
    </xf>
    <xf numFmtId="0" fontId="25" fillId="0" borderId="14" xfId="1" applyFont="1" applyBorder="1" applyAlignment="1">
      <alignment vertical="top" wrapText="1"/>
    </xf>
    <xf numFmtId="0" fontId="25" fillId="0" borderId="4" xfId="1" applyFont="1" applyBorder="1" applyAlignment="1">
      <alignment vertical="top" wrapText="1"/>
    </xf>
    <xf numFmtId="0" fontId="25" fillId="0" borderId="15" xfId="1" applyFont="1" applyBorder="1" applyAlignment="1">
      <alignment vertical="top" wrapText="1"/>
    </xf>
    <xf numFmtId="0" fontId="22" fillId="4" borderId="15" xfId="0" applyFont="1" applyFill="1" applyBorder="1" applyAlignment="1">
      <alignment horizontal="left" vertical="top" wrapText="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2" fillId="4" borderId="11" xfId="0" applyFont="1" applyFill="1" applyBorder="1" applyAlignment="1">
      <alignment horizontal="left" vertical="top" wrapText="1"/>
    </xf>
    <xf numFmtId="0" fontId="22" fillId="4" borderId="12" xfId="0" applyFont="1" applyFill="1" applyBorder="1" applyAlignment="1">
      <alignment horizontal="left" vertical="top" wrapText="1"/>
    </xf>
    <xf numFmtId="0" fontId="64" fillId="0" borderId="14" xfId="1" applyFont="1" applyFill="1" applyBorder="1" applyAlignment="1">
      <alignment horizontal="left" vertical="top" wrapText="1"/>
    </xf>
    <xf numFmtId="0" fontId="64" fillId="0" borderId="15" xfId="1" applyFont="1" applyFill="1" applyBorder="1" applyAlignment="1">
      <alignment horizontal="left" vertical="top" wrapText="1"/>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5" fillId="0" borderId="14" xfId="0" applyFont="1" applyBorder="1" applyAlignment="1">
      <alignment horizontal="center" vertical="top" wrapText="1"/>
    </xf>
    <xf numFmtId="0" fontId="15" fillId="0" borderId="15" xfId="0" applyFont="1" applyBorder="1" applyAlignment="1">
      <alignment horizontal="center" vertical="top" wrapText="1"/>
    </xf>
    <xf numFmtId="0" fontId="22" fillId="4" borderId="14" xfId="0" quotePrefix="1" applyFont="1" applyFill="1" applyBorder="1" applyAlignment="1">
      <alignment horizontal="left" vertical="top" wrapText="1"/>
    </xf>
    <xf numFmtId="0" fontId="22" fillId="4" borderId="15" xfId="0" quotePrefix="1" applyFont="1" applyFill="1" applyBorder="1" applyAlignment="1">
      <alignment horizontal="left" vertical="top" wrapText="1"/>
    </xf>
    <xf numFmtId="0" fontId="22" fillId="4" borderId="13" xfId="0" quotePrefix="1" applyFont="1" applyFill="1" applyBorder="1" applyAlignment="1">
      <alignment horizontal="left" vertical="top" wrapText="1"/>
    </xf>
    <xf numFmtId="0" fontId="22" fillId="0" borderId="13" xfId="0" applyFont="1" applyBorder="1" applyAlignment="1">
      <alignment horizontal="left" vertical="top" wrapText="1"/>
    </xf>
    <xf numFmtId="0" fontId="64" fillId="0" borderId="4" xfId="1" applyFont="1" applyFill="1" applyBorder="1" applyAlignment="1">
      <alignment horizontal="left" vertical="top" wrapText="1"/>
    </xf>
    <xf numFmtId="0" fontId="22" fillId="4" borderId="10" xfId="0" applyFont="1" applyFill="1" applyBorder="1" applyAlignment="1">
      <alignment horizontal="left" vertical="top" wrapText="1"/>
    </xf>
    <xf numFmtId="0" fontId="22" fillId="4" borderId="2" xfId="0" applyFont="1" applyFill="1" applyBorder="1" applyAlignment="1">
      <alignment horizontal="left" vertical="top" wrapText="1"/>
    </xf>
    <xf numFmtId="0" fontId="22" fillId="4" borderId="3" xfId="0" applyFont="1" applyFill="1" applyBorder="1" applyAlignment="1">
      <alignment horizontal="left" vertical="top" wrapText="1"/>
    </xf>
    <xf numFmtId="0" fontId="22" fillId="4" borderId="7" xfId="0" applyFont="1" applyFill="1" applyBorder="1" applyAlignment="1">
      <alignment horizontal="left" vertical="top" wrapText="1"/>
    </xf>
    <xf numFmtId="0" fontId="22" fillId="0" borderId="11" xfId="0" quotePrefix="1" applyFont="1" applyBorder="1" applyAlignment="1">
      <alignment horizontal="left" vertical="top" wrapText="1"/>
    </xf>
    <xf numFmtId="0" fontId="22" fillId="0" borderId="12" xfId="0" quotePrefix="1" applyFont="1" applyBorder="1" applyAlignment="1">
      <alignment horizontal="left" vertical="top" wrapText="1"/>
    </xf>
    <xf numFmtId="0" fontId="21" fillId="4" borderId="14" xfId="0" applyFont="1" applyFill="1" applyBorder="1" applyAlignment="1">
      <alignment horizontal="left" vertical="top" wrapText="1"/>
    </xf>
    <xf numFmtId="0" fontId="21" fillId="4" borderId="15" xfId="0" applyFont="1" applyFill="1"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vertical="top" wrapText="1"/>
    </xf>
    <xf numFmtId="0" fontId="0" fillId="0" borderId="15" xfId="0" applyBorder="1" applyAlignment="1">
      <alignment vertical="top" wrapText="1"/>
    </xf>
    <xf numFmtId="0" fontId="22" fillId="0" borderId="13" xfId="0" applyFont="1" applyBorder="1" applyAlignment="1">
      <alignment vertical="top" wrapText="1"/>
    </xf>
    <xf numFmtId="0" fontId="0" fillId="0" borderId="13" xfId="0" applyBorder="1" applyAlignment="1">
      <alignment vertical="top" wrapText="1"/>
    </xf>
    <xf numFmtId="0" fontId="0" fillId="9" borderId="13" xfId="0" applyFill="1" applyBorder="1" applyAlignment="1">
      <alignment horizontal="left"/>
    </xf>
    <xf numFmtId="0" fontId="26" fillId="13" borderId="13" xfId="0" applyFont="1" applyFill="1" applyBorder="1" applyAlignment="1">
      <alignment horizontal="left"/>
    </xf>
    <xf numFmtId="0" fontId="1" fillId="15" borderId="14" xfId="0" applyFont="1" applyFill="1" applyBorder="1" applyAlignment="1">
      <alignment horizontal="right" vertical="top" wrapText="1"/>
    </xf>
    <xf numFmtId="0" fontId="1" fillId="15" borderId="4" xfId="0" applyFont="1" applyFill="1" applyBorder="1" applyAlignment="1">
      <alignment horizontal="right" vertical="top" wrapText="1"/>
    </xf>
    <xf numFmtId="0" fontId="0" fillId="9" borderId="11" xfId="0" applyFill="1" applyBorder="1" applyAlignment="1">
      <alignment horizontal="left"/>
    </xf>
    <xf numFmtId="0" fontId="0" fillId="9" borderId="12" xfId="0" applyFill="1" applyBorder="1" applyAlignment="1">
      <alignment horizontal="left"/>
    </xf>
    <xf numFmtId="0" fontId="1" fillId="13" borderId="13" xfId="0" applyFont="1" applyFill="1" applyBorder="1" applyAlignment="1">
      <alignment horizontal="left" vertical="center" wrapText="1" indent="1"/>
    </xf>
    <xf numFmtId="0" fontId="22" fillId="9" borderId="13" xfId="0" applyFont="1" applyFill="1" applyBorder="1" applyAlignment="1">
      <alignment horizontal="left" vertical="top" wrapText="1" indent="1"/>
    </xf>
    <xf numFmtId="0" fontId="22" fillId="9" borderId="11" xfId="0" applyFont="1" applyFill="1" applyBorder="1" applyAlignment="1">
      <alignment horizontal="left" wrapText="1"/>
    </xf>
    <xf numFmtId="0" fontId="22" fillId="9" borderId="12" xfId="0" applyFont="1" applyFill="1" applyBorder="1" applyAlignment="1">
      <alignment horizontal="left" wrapText="1"/>
    </xf>
    <xf numFmtId="0" fontId="22" fillId="9" borderId="13" xfId="0" applyFont="1" applyFill="1" applyBorder="1" applyAlignment="1">
      <alignment horizontal="left"/>
    </xf>
    <xf numFmtId="0" fontId="21" fillId="13" borderId="11" xfId="0" applyFont="1" applyFill="1" applyBorder="1" applyAlignment="1">
      <alignment horizontal="left" vertical="center" wrapText="1" indent="1"/>
    </xf>
    <xf numFmtId="0" fontId="21" fillId="13" borderId="1" xfId="0" applyFont="1" applyFill="1" applyBorder="1" applyAlignment="1">
      <alignment horizontal="left" vertical="center" wrapText="1" indent="1"/>
    </xf>
    <xf numFmtId="0" fontId="21" fillId="13" borderId="12" xfId="0" applyFont="1" applyFill="1" applyBorder="1" applyAlignment="1">
      <alignment horizontal="left" vertical="center" wrapText="1" indent="1"/>
    </xf>
    <xf numFmtId="0" fontId="22" fillId="9" borderId="11" xfId="0" applyFont="1" applyFill="1" applyBorder="1" applyAlignment="1">
      <alignment horizontal="left" vertical="top" wrapText="1" indent="1"/>
    </xf>
    <xf numFmtId="0" fontId="22" fillId="9" borderId="1" xfId="0" applyFont="1" applyFill="1" applyBorder="1" applyAlignment="1">
      <alignment horizontal="left" vertical="top" wrapText="1" indent="1"/>
    </xf>
    <xf numFmtId="0" fontId="22" fillId="9" borderId="12" xfId="0" applyFont="1" applyFill="1" applyBorder="1" applyAlignment="1">
      <alignment horizontal="left" vertical="top" wrapText="1" indent="1"/>
    </xf>
    <xf numFmtId="0" fontId="0" fillId="9" borderId="13" xfId="0" applyFill="1" applyBorder="1" applyAlignment="1">
      <alignment horizontal="left" vertical="top" wrapText="1" indent="1"/>
    </xf>
    <xf numFmtId="0" fontId="0" fillId="9" borderId="11" xfId="0" applyFill="1" applyBorder="1" applyAlignment="1">
      <alignment horizontal="left" vertical="top" wrapText="1" indent="1"/>
    </xf>
    <xf numFmtId="0" fontId="0" fillId="9" borderId="1" xfId="0" applyFill="1" applyBorder="1" applyAlignment="1">
      <alignment horizontal="left" vertical="top" wrapText="1" indent="1"/>
    </xf>
    <xf numFmtId="0" fontId="0" fillId="9" borderId="12" xfId="0" applyFill="1" applyBorder="1" applyAlignment="1">
      <alignment horizontal="left" vertical="top" wrapText="1" indent="1"/>
    </xf>
    <xf numFmtId="0" fontId="1" fillId="13" borderId="13" xfId="0" applyFont="1" applyFill="1" applyBorder="1" applyAlignment="1">
      <alignment horizontal="left" vertical="top" wrapText="1" indent="1"/>
    </xf>
    <xf numFmtId="0" fontId="1" fillId="13" borderId="1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25" fillId="0" borderId="11" xfId="0" applyFont="1" applyBorder="1" applyAlignment="1">
      <alignment horizontal="center" vertical="top" wrapText="1"/>
    </xf>
    <xf numFmtId="0" fontId="25" fillId="0" borderId="1" xfId="0" applyFont="1" applyBorder="1" applyAlignment="1">
      <alignment horizontal="center" vertical="top" wrapText="1"/>
    </xf>
    <xf numFmtId="0" fontId="25" fillId="0" borderId="12" xfId="0" applyFont="1" applyBorder="1" applyAlignment="1">
      <alignment horizontal="center" vertical="top" wrapText="1"/>
    </xf>
    <xf numFmtId="10" fontId="30" fillId="0" borderId="11" xfId="0" applyNumberFormat="1" applyFont="1" applyBorder="1" applyAlignment="1">
      <alignment horizontal="center" vertical="center" wrapText="1"/>
    </xf>
    <xf numFmtId="10" fontId="30" fillId="0" borderId="1" xfId="0" applyNumberFormat="1" applyFont="1" applyBorder="1" applyAlignment="1">
      <alignment horizontal="center" vertical="center" wrapText="1"/>
    </xf>
    <xf numFmtId="10" fontId="30" fillId="0" borderId="12" xfId="0" applyNumberFormat="1" applyFont="1" applyBorder="1" applyAlignment="1">
      <alignment horizontal="center" vertical="center" wrapText="1"/>
    </xf>
    <xf numFmtId="0" fontId="1" fillId="15" borderId="15" xfId="0" applyFont="1" applyFill="1" applyBorder="1" applyAlignment="1">
      <alignment horizontal="right" vertical="top" wrapText="1"/>
    </xf>
    <xf numFmtId="0" fontId="25" fillId="4" borderId="11" xfId="0" applyFont="1" applyFill="1" applyBorder="1" applyAlignment="1">
      <alignment horizontal="center" vertical="top" wrapText="1"/>
    </xf>
    <xf numFmtId="0" fontId="25" fillId="4" borderId="1" xfId="0" applyFont="1" applyFill="1" applyBorder="1" applyAlignment="1">
      <alignment horizontal="center" vertical="top" wrapText="1"/>
    </xf>
    <xf numFmtId="0" fontId="25" fillId="4" borderId="12" xfId="0" applyFont="1" applyFill="1" applyBorder="1" applyAlignment="1">
      <alignment horizontal="center" vertical="top" wrapText="1"/>
    </xf>
    <xf numFmtId="0" fontId="32" fillId="14" borderId="1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791FA92D-0022-4B6A-9B82-621733523569}"/>
    <cellStyle name="Normal 2" xfId="3" xr:uid="{F643D518-322C-4136-B68B-FF4D0AB316D2}"/>
    <cellStyle name="Normal 3" xfId="2" xr:uid="{8576F358-8434-4A03-9D2F-737251641E55}"/>
  </cellStyles>
  <dxfs count="136">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theme="4"/>
      </font>
    </dxf>
    <dxf>
      <font>
        <b/>
        <i val="0"/>
        <color rgb="FF00B050"/>
      </font>
    </dxf>
    <dxf>
      <font>
        <b/>
        <i val="0"/>
        <color rgb="FFFF0000"/>
      </font>
    </dxf>
    <dxf>
      <font>
        <b/>
        <i val="0"/>
        <color rgb="FF00B050"/>
      </font>
    </dxf>
    <dxf>
      <font>
        <b/>
        <i val="0"/>
        <color rgb="FFFF0000"/>
      </font>
    </dxf>
    <dxf>
      <font>
        <b/>
        <i val="0"/>
        <color theme="4"/>
      </font>
    </dxf>
    <dxf>
      <font>
        <b/>
        <i val="0"/>
        <color rgb="FFFF0000"/>
      </font>
    </dxf>
    <dxf>
      <font>
        <b/>
        <i val="0"/>
        <color rgb="FF00B050"/>
      </font>
    </dxf>
    <dxf>
      <font>
        <b/>
        <i val="0"/>
        <color theme="4"/>
      </font>
    </dxf>
    <dxf>
      <font>
        <b/>
        <i val="0"/>
        <color rgb="FF00B050"/>
      </font>
    </dxf>
    <dxf>
      <font>
        <b/>
        <i val="0"/>
        <color rgb="FFFF0000"/>
      </font>
    </dxf>
    <dxf>
      <font>
        <b/>
        <i val="0"/>
        <color theme="4"/>
      </font>
    </dxf>
    <dxf>
      <font>
        <b/>
        <i val="0"/>
        <color theme="4"/>
      </font>
    </dxf>
    <dxf>
      <font>
        <b/>
        <i val="0"/>
        <color rgb="FF00B050"/>
      </font>
    </dxf>
    <dxf>
      <font>
        <b/>
        <i val="0"/>
        <color rgb="FFFF0000"/>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FF0000"/>
      </font>
    </dxf>
    <dxf>
      <font>
        <b/>
        <i val="0"/>
        <color theme="4"/>
      </font>
    </dxf>
    <dxf>
      <font>
        <b/>
        <i val="0"/>
        <color rgb="FF00B050"/>
      </font>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theme="4"/>
      </font>
    </dxf>
    <dxf>
      <font>
        <b/>
        <i val="0"/>
        <color rgb="FFFF0000"/>
      </font>
    </dxf>
    <dxf>
      <font>
        <b/>
        <i val="0"/>
        <color rgb="FF00B050"/>
      </font>
    </dxf>
    <dxf>
      <font>
        <b/>
        <i val="0"/>
        <color theme="4"/>
      </font>
    </dxf>
    <dxf>
      <font>
        <b/>
        <i val="0"/>
        <color rgb="FF00B050"/>
      </font>
    </dxf>
    <dxf>
      <font>
        <b/>
        <i val="0"/>
        <color rgb="FFFF0000"/>
      </font>
    </dxf>
    <dxf>
      <font>
        <b/>
        <i val="0"/>
        <color rgb="FFFF0000"/>
      </font>
    </dxf>
    <dxf>
      <font>
        <b/>
        <i val="0"/>
        <color rgb="FF00B05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theme="4"/>
      </font>
    </dxf>
    <dxf>
      <font>
        <b/>
        <i val="0"/>
        <color rgb="FF00B050"/>
      </font>
    </dxf>
    <dxf>
      <font>
        <b/>
        <i val="0"/>
        <color rgb="FFFF0000"/>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D9D9D9"/>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1086958</xdr:rowOff>
    </xdr:to>
    <xdr:pic>
      <xdr:nvPicPr>
        <xdr:cNvPr id="2" name="Picture 1">
          <a:extLst>
            <a:ext uri="{FF2B5EF4-FFF2-40B4-BE49-F238E27FC236}">
              <a16:creationId xmlns:a16="http://schemas.microsoft.com/office/drawing/2014/main" id="{008D5B17-A862-4DEF-B8BE-7391C616D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296227</xdr:rowOff>
    </xdr:to>
    <xdr:pic>
      <xdr:nvPicPr>
        <xdr:cNvPr id="3" name="Picture 2">
          <a:extLst>
            <a:ext uri="{FF2B5EF4-FFF2-40B4-BE49-F238E27FC236}">
              <a16:creationId xmlns:a16="http://schemas.microsoft.com/office/drawing/2014/main" id="{EBF60EE7-43B1-4B7B-9101-8AD6706E7C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14877E84-A2C9-4F5C-B04F-D415D7411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44C46C52-A624-475F-8416-870DBC7CF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908210</xdr:colOff>
      <xdr:row>0</xdr:row>
      <xdr:rowOff>779392</xdr:rowOff>
    </xdr:to>
    <xdr:pic>
      <xdr:nvPicPr>
        <xdr:cNvPr id="2" name="Picture 1">
          <a:extLst>
            <a:ext uri="{FF2B5EF4-FFF2-40B4-BE49-F238E27FC236}">
              <a16:creationId xmlns:a16="http://schemas.microsoft.com/office/drawing/2014/main" id="{95882781-D6AC-4B13-AB52-461804981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2016918</xdr:colOff>
      <xdr:row>1</xdr:row>
      <xdr:rowOff>55153</xdr:rowOff>
    </xdr:to>
    <xdr:pic>
      <xdr:nvPicPr>
        <xdr:cNvPr id="3" name="Picture 2" descr="&quot;&quot;">
          <a:extLst>
            <a:ext uri="{FF2B5EF4-FFF2-40B4-BE49-F238E27FC236}">
              <a16:creationId xmlns:a16="http://schemas.microsoft.com/office/drawing/2014/main" id="{DD53AFFF-6BAF-4FCB-88C9-9322BCDB7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0</xdr:row>
      <xdr:rowOff>0</xdr:rowOff>
    </xdr:from>
    <xdr:to>
      <xdr:col>2</xdr:col>
      <xdr:colOff>902768</xdr:colOff>
      <xdr:row>0</xdr:row>
      <xdr:rowOff>783656</xdr:rowOff>
    </xdr:to>
    <xdr:pic>
      <xdr:nvPicPr>
        <xdr:cNvPr id="4" name="Picture 3">
          <a:extLst>
            <a:ext uri="{FF2B5EF4-FFF2-40B4-BE49-F238E27FC236}">
              <a16:creationId xmlns:a16="http://schemas.microsoft.com/office/drawing/2014/main" id="{99644514-1A3E-4615-8D3E-7B2A1E01A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0"/>
          <a:ext cx="3974580" cy="783656"/>
        </a:xfrm>
        <a:prstGeom prst="rect">
          <a:avLst/>
        </a:prstGeom>
      </xdr:spPr>
    </xdr:pic>
    <xdr:clientData/>
  </xdr:twoCellAnchor>
  <xdr:twoCellAnchor editAs="oneCell">
    <xdr:from>
      <xdr:col>1</xdr:col>
      <xdr:colOff>0</xdr:colOff>
      <xdr:row>1</xdr:row>
      <xdr:rowOff>0</xdr:rowOff>
    </xdr:from>
    <xdr:to>
      <xdr:col>3</xdr:col>
      <xdr:colOff>2010114</xdr:colOff>
      <xdr:row>1</xdr:row>
      <xdr:rowOff>58509</xdr:rowOff>
    </xdr:to>
    <xdr:pic>
      <xdr:nvPicPr>
        <xdr:cNvPr id="5" name="Picture 4" descr="&quot;&quot;">
          <a:extLst>
            <a:ext uri="{FF2B5EF4-FFF2-40B4-BE49-F238E27FC236}">
              <a16:creationId xmlns:a16="http://schemas.microsoft.com/office/drawing/2014/main" id="{94B2E97B-3735-4DD9-828D-F5DFC8959B5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1114425"/>
          <a:ext cx="6260645" cy="58509"/>
        </a:xfrm>
        <a:prstGeom prst="rect">
          <a:avLst/>
        </a:prstGeom>
      </xdr:spPr>
    </xdr:pic>
    <xdr:clientData/>
  </xdr:twoCellAnchor>
  <xdr:twoCellAnchor editAs="oneCell">
    <xdr:from>
      <xdr:col>1</xdr:col>
      <xdr:colOff>0</xdr:colOff>
      <xdr:row>1</xdr:row>
      <xdr:rowOff>0</xdr:rowOff>
    </xdr:from>
    <xdr:to>
      <xdr:col>3</xdr:col>
      <xdr:colOff>1966844</xdr:colOff>
      <xdr:row>1</xdr:row>
      <xdr:rowOff>58509</xdr:rowOff>
    </xdr:to>
    <xdr:pic>
      <xdr:nvPicPr>
        <xdr:cNvPr id="6" name="Picture 5" descr="&quot;&quot;">
          <a:extLst>
            <a:ext uri="{FF2B5EF4-FFF2-40B4-BE49-F238E27FC236}">
              <a16:creationId xmlns:a16="http://schemas.microsoft.com/office/drawing/2014/main" id="{B7DA4E32-A7CF-4055-ABE5-2449369125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1114425"/>
          <a:ext cx="6217375" cy="58509"/>
        </a:xfrm>
        <a:prstGeom prst="rect">
          <a:avLst/>
        </a:prstGeom>
      </xdr:spPr>
    </xdr:pic>
    <xdr:clientData/>
  </xdr:twoCellAnchor>
  <xdr:twoCellAnchor editAs="oneCell">
    <xdr:from>
      <xdr:col>1</xdr:col>
      <xdr:colOff>0</xdr:colOff>
      <xdr:row>1</xdr:row>
      <xdr:rowOff>0</xdr:rowOff>
    </xdr:from>
    <xdr:to>
      <xdr:col>3</xdr:col>
      <xdr:colOff>1966844</xdr:colOff>
      <xdr:row>1</xdr:row>
      <xdr:rowOff>58509</xdr:rowOff>
    </xdr:to>
    <xdr:pic>
      <xdr:nvPicPr>
        <xdr:cNvPr id="7" name="Picture 6" descr="&quot;&quot;">
          <a:extLst>
            <a:ext uri="{FF2B5EF4-FFF2-40B4-BE49-F238E27FC236}">
              <a16:creationId xmlns:a16="http://schemas.microsoft.com/office/drawing/2014/main" id="{B55A8091-18ED-4723-8633-254AA05FF5B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1114425"/>
          <a:ext cx="6217375" cy="58509"/>
        </a:xfrm>
        <a:prstGeom prst="rect">
          <a:avLst/>
        </a:prstGeom>
      </xdr:spPr>
    </xdr:pic>
    <xdr:clientData/>
  </xdr:twoCellAnchor>
  <xdr:twoCellAnchor editAs="oneCell">
    <xdr:from>
      <xdr:col>1</xdr:col>
      <xdr:colOff>0</xdr:colOff>
      <xdr:row>1</xdr:row>
      <xdr:rowOff>0</xdr:rowOff>
    </xdr:from>
    <xdr:to>
      <xdr:col>3</xdr:col>
      <xdr:colOff>1972014</xdr:colOff>
      <xdr:row>1</xdr:row>
      <xdr:rowOff>58509</xdr:rowOff>
    </xdr:to>
    <xdr:pic>
      <xdr:nvPicPr>
        <xdr:cNvPr id="8" name="Picture 7" descr="&quot;&quot;">
          <a:extLst>
            <a:ext uri="{FF2B5EF4-FFF2-40B4-BE49-F238E27FC236}">
              <a16:creationId xmlns:a16="http://schemas.microsoft.com/office/drawing/2014/main" id="{FAF677E9-064C-43F6-BC77-5A458930F61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1114425"/>
          <a:ext cx="6222545" cy="58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ha-webdav.icognition.com.au/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dha-webdav.icognition.com.au/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17afa08-8b97-4aaf-a94a-23b5f71d4283">
  <we:reference id="317afa08-8b97-4aaf-a94a-23b5f71d4283" version="1.6.107.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8541-C0E2-4F56-AB18-A8E0E13EFFB1}">
  <sheetPr>
    <pageSetUpPr fitToPage="1"/>
  </sheetPr>
  <dimension ref="A1:CM106"/>
  <sheetViews>
    <sheetView tabSelected="1" zoomScale="80" zoomScaleNormal="80" workbookViewId="0"/>
  </sheetViews>
  <sheetFormatPr defaultRowHeight="13.2" x14ac:dyDescent="0.25"/>
  <cols>
    <col min="1" max="1" width="3.5546875" style="43" customWidth="1"/>
    <col min="2" max="2" width="17.44140625" style="43" customWidth="1"/>
    <col min="3" max="3" width="22.5546875" style="43" customWidth="1"/>
    <col min="4" max="4" width="92.77734375" style="43" customWidth="1"/>
    <col min="5" max="5" width="11" style="43" bestFit="1" customWidth="1"/>
    <col min="6" max="6" width="23.77734375" style="43" customWidth="1"/>
    <col min="7" max="257" width="9.109375" style="43"/>
    <col min="258" max="258" width="31.88671875" style="43" customWidth="1"/>
    <col min="259" max="259" width="23.77734375" style="43" customWidth="1"/>
    <col min="260" max="260" width="35.88671875" style="43" customWidth="1"/>
    <col min="261" max="261" width="9.109375" style="43"/>
    <col min="262" max="262" width="23.77734375" style="43" customWidth="1"/>
    <col min="263" max="513" width="9.109375" style="43"/>
    <col min="514" max="514" width="31.88671875" style="43" customWidth="1"/>
    <col min="515" max="515" width="23.77734375" style="43" customWidth="1"/>
    <col min="516" max="516" width="35.88671875" style="43" customWidth="1"/>
    <col min="517" max="517" width="9.109375" style="43"/>
    <col min="518" max="518" width="23.77734375" style="43" customWidth="1"/>
    <col min="519" max="769" width="9.109375" style="43"/>
    <col min="770" max="770" width="31.88671875" style="43" customWidth="1"/>
    <col min="771" max="771" width="23.77734375" style="43" customWidth="1"/>
    <col min="772" max="772" width="35.88671875" style="43" customWidth="1"/>
    <col min="773" max="773" width="9.109375" style="43"/>
    <col min="774" max="774" width="23.77734375" style="43" customWidth="1"/>
    <col min="775" max="1025" width="9.109375" style="43"/>
    <col min="1026" max="1026" width="31.88671875" style="43" customWidth="1"/>
    <col min="1027" max="1027" width="23.77734375" style="43" customWidth="1"/>
    <col min="1028" max="1028" width="35.88671875" style="43" customWidth="1"/>
    <col min="1029" max="1029" width="9.109375" style="43"/>
    <col min="1030" max="1030" width="23.77734375" style="43" customWidth="1"/>
    <col min="1031" max="1281" width="9.109375" style="43"/>
    <col min="1282" max="1282" width="31.88671875" style="43" customWidth="1"/>
    <col min="1283" max="1283" width="23.77734375" style="43" customWidth="1"/>
    <col min="1284" max="1284" width="35.88671875" style="43" customWidth="1"/>
    <col min="1285" max="1285" width="9.109375" style="43"/>
    <col min="1286" max="1286" width="23.77734375" style="43" customWidth="1"/>
    <col min="1287" max="1537" width="9.109375" style="43"/>
    <col min="1538" max="1538" width="31.88671875" style="43" customWidth="1"/>
    <col min="1539" max="1539" width="23.77734375" style="43" customWidth="1"/>
    <col min="1540" max="1540" width="35.88671875" style="43" customWidth="1"/>
    <col min="1541" max="1541" width="9.109375" style="43"/>
    <col min="1542" max="1542" width="23.77734375" style="43" customWidth="1"/>
    <col min="1543" max="1793" width="9.109375" style="43"/>
    <col min="1794" max="1794" width="31.88671875" style="43" customWidth="1"/>
    <col min="1795" max="1795" width="23.77734375" style="43" customWidth="1"/>
    <col min="1796" max="1796" width="35.88671875" style="43" customWidth="1"/>
    <col min="1797" max="1797" width="9.109375" style="43"/>
    <col min="1798" max="1798" width="23.77734375" style="43" customWidth="1"/>
    <col min="1799" max="2049" width="9.109375" style="43"/>
    <col min="2050" max="2050" width="31.88671875" style="43" customWidth="1"/>
    <col min="2051" max="2051" width="23.77734375" style="43" customWidth="1"/>
    <col min="2052" max="2052" width="35.88671875" style="43" customWidth="1"/>
    <col min="2053" max="2053" width="9.109375" style="43"/>
    <col min="2054" max="2054" width="23.77734375" style="43" customWidth="1"/>
    <col min="2055" max="2305" width="9.109375" style="43"/>
    <col min="2306" max="2306" width="31.88671875" style="43" customWidth="1"/>
    <col min="2307" max="2307" width="23.77734375" style="43" customWidth="1"/>
    <col min="2308" max="2308" width="35.88671875" style="43" customWidth="1"/>
    <col min="2309" max="2309" width="9.109375" style="43"/>
    <col min="2310" max="2310" width="23.77734375" style="43" customWidth="1"/>
    <col min="2311" max="2561" width="9.109375" style="43"/>
    <col min="2562" max="2562" width="31.88671875" style="43" customWidth="1"/>
    <col min="2563" max="2563" width="23.77734375" style="43" customWidth="1"/>
    <col min="2564" max="2564" width="35.88671875" style="43" customWidth="1"/>
    <col min="2565" max="2565" width="9.109375" style="43"/>
    <col min="2566" max="2566" width="23.77734375" style="43" customWidth="1"/>
    <col min="2567" max="2817" width="9.109375" style="43"/>
    <col min="2818" max="2818" width="31.88671875" style="43" customWidth="1"/>
    <col min="2819" max="2819" width="23.77734375" style="43" customWidth="1"/>
    <col min="2820" max="2820" width="35.88671875" style="43" customWidth="1"/>
    <col min="2821" max="2821" width="9.109375" style="43"/>
    <col min="2822" max="2822" width="23.77734375" style="43" customWidth="1"/>
    <col min="2823" max="3073" width="9.109375" style="43"/>
    <col min="3074" max="3074" width="31.88671875" style="43" customWidth="1"/>
    <col min="3075" max="3075" width="23.77734375" style="43" customWidth="1"/>
    <col min="3076" max="3076" width="35.88671875" style="43" customWidth="1"/>
    <col min="3077" max="3077" width="9.109375" style="43"/>
    <col min="3078" max="3078" width="23.77734375" style="43" customWidth="1"/>
    <col min="3079" max="3329" width="9.109375" style="43"/>
    <col min="3330" max="3330" width="31.88671875" style="43" customWidth="1"/>
    <col min="3331" max="3331" width="23.77734375" style="43" customWidth="1"/>
    <col min="3332" max="3332" width="35.88671875" style="43" customWidth="1"/>
    <col min="3333" max="3333" width="9.109375" style="43"/>
    <col min="3334" max="3334" width="23.77734375" style="43" customWidth="1"/>
    <col min="3335" max="3585" width="9.109375" style="43"/>
    <col min="3586" max="3586" width="31.88671875" style="43" customWidth="1"/>
    <col min="3587" max="3587" width="23.77734375" style="43" customWidth="1"/>
    <col min="3588" max="3588" width="35.88671875" style="43" customWidth="1"/>
    <col min="3589" max="3589" width="9.109375" style="43"/>
    <col min="3590" max="3590" width="23.77734375" style="43" customWidth="1"/>
    <col min="3591" max="3841" width="9.109375" style="43"/>
    <col min="3842" max="3842" width="31.88671875" style="43" customWidth="1"/>
    <col min="3843" max="3843" width="23.77734375" style="43" customWidth="1"/>
    <col min="3844" max="3844" width="35.88671875" style="43" customWidth="1"/>
    <col min="3845" max="3845" width="9.109375" style="43"/>
    <col min="3846" max="3846" width="23.77734375" style="43" customWidth="1"/>
    <col min="3847" max="4097" width="9.109375" style="43"/>
    <col min="4098" max="4098" width="31.88671875" style="43" customWidth="1"/>
    <col min="4099" max="4099" width="23.77734375" style="43" customWidth="1"/>
    <col min="4100" max="4100" width="35.88671875" style="43" customWidth="1"/>
    <col min="4101" max="4101" width="9.109375" style="43"/>
    <col min="4102" max="4102" width="23.77734375" style="43" customWidth="1"/>
    <col min="4103" max="4353" width="9.109375" style="43"/>
    <col min="4354" max="4354" width="31.88671875" style="43" customWidth="1"/>
    <col min="4355" max="4355" width="23.77734375" style="43" customWidth="1"/>
    <col min="4356" max="4356" width="35.88671875" style="43" customWidth="1"/>
    <col min="4357" max="4357" width="9.109375" style="43"/>
    <col min="4358" max="4358" width="23.77734375" style="43" customWidth="1"/>
    <col min="4359" max="4609" width="9.109375" style="43"/>
    <col min="4610" max="4610" width="31.88671875" style="43" customWidth="1"/>
    <col min="4611" max="4611" width="23.77734375" style="43" customWidth="1"/>
    <col min="4612" max="4612" width="35.88671875" style="43" customWidth="1"/>
    <col min="4613" max="4613" width="9.109375" style="43"/>
    <col min="4614" max="4614" width="23.77734375" style="43" customWidth="1"/>
    <col min="4615" max="4865" width="9.109375" style="43"/>
    <col min="4866" max="4866" width="31.88671875" style="43" customWidth="1"/>
    <col min="4867" max="4867" width="23.77734375" style="43" customWidth="1"/>
    <col min="4868" max="4868" width="35.88671875" style="43" customWidth="1"/>
    <col min="4869" max="4869" width="9.109375" style="43"/>
    <col min="4870" max="4870" width="23.77734375" style="43" customWidth="1"/>
    <col min="4871" max="5121" width="9.109375" style="43"/>
    <col min="5122" max="5122" width="31.88671875" style="43" customWidth="1"/>
    <col min="5123" max="5123" width="23.77734375" style="43" customWidth="1"/>
    <col min="5124" max="5124" width="35.88671875" style="43" customWidth="1"/>
    <col min="5125" max="5125" width="9.109375" style="43"/>
    <col min="5126" max="5126" width="23.77734375" style="43" customWidth="1"/>
    <col min="5127" max="5377" width="9.109375" style="43"/>
    <col min="5378" max="5378" width="31.88671875" style="43" customWidth="1"/>
    <col min="5379" max="5379" width="23.77734375" style="43" customWidth="1"/>
    <col min="5380" max="5380" width="35.88671875" style="43" customWidth="1"/>
    <col min="5381" max="5381" width="9.109375" style="43"/>
    <col min="5382" max="5382" width="23.77734375" style="43" customWidth="1"/>
    <col min="5383" max="5633" width="9.109375" style="43"/>
    <col min="5634" max="5634" width="31.88671875" style="43" customWidth="1"/>
    <col min="5635" max="5635" width="23.77734375" style="43" customWidth="1"/>
    <col min="5636" max="5636" width="35.88671875" style="43" customWidth="1"/>
    <col min="5637" max="5637" width="9.109375" style="43"/>
    <col min="5638" max="5638" width="23.77734375" style="43" customWidth="1"/>
    <col min="5639" max="5889" width="9.109375" style="43"/>
    <col min="5890" max="5890" width="31.88671875" style="43" customWidth="1"/>
    <col min="5891" max="5891" width="23.77734375" style="43" customWidth="1"/>
    <col min="5892" max="5892" width="35.88671875" style="43" customWidth="1"/>
    <col min="5893" max="5893" width="9.109375" style="43"/>
    <col min="5894" max="5894" width="23.77734375" style="43" customWidth="1"/>
    <col min="5895" max="6145" width="9.109375" style="43"/>
    <col min="6146" max="6146" width="31.88671875" style="43" customWidth="1"/>
    <col min="6147" max="6147" width="23.77734375" style="43" customWidth="1"/>
    <col min="6148" max="6148" width="35.88671875" style="43" customWidth="1"/>
    <col min="6149" max="6149" width="9.109375" style="43"/>
    <col min="6150" max="6150" width="23.77734375" style="43" customWidth="1"/>
    <col min="6151" max="6401" width="9.109375" style="43"/>
    <col min="6402" max="6402" width="31.88671875" style="43" customWidth="1"/>
    <col min="6403" max="6403" width="23.77734375" style="43" customWidth="1"/>
    <col min="6404" max="6404" width="35.88671875" style="43" customWidth="1"/>
    <col min="6405" max="6405" width="9.109375" style="43"/>
    <col min="6406" max="6406" width="23.77734375" style="43" customWidth="1"/>
    <col min="6407" max="6657" width="9.109375" style="43"/>
    <col min="6658" max="6658" width="31.88671875" style="43" customWidth="1"/>
    <col min="6659" max="6659" width="23.77734375" style="43" customWidth="1"/>
    <col min="6660" max="6660" width="35.88671875" style="43" customWidth="1"/>
    <col min="6661" max="6661" width="9.109375" style="43"/>
    <col min="6662" max="6662" width="23.77734375" style="43" customWidth="1"/>
    <col min="6663" max="6913" width="9.109375" style="43"/>
    <col min="6914" max="6914" width="31.88671875" style="43" customWidth="1"/>
    <col min="6915" max="6915" width="23.77734375" style="43" customWidth="1"/>
    <col min="6916" max="6916" width="35.88671875" style="43" customWidth="1"/>
    <col min="6917" max="6917" width="9.109375" style="43"/>
    <col min="6918" max="6918" width="23.77734375" style="43" customWidth="1"/>
    <col min="6919" max="7169" width="9.109375" style="43"/>
    <col min="7170" max="7170" width="31.88671875" style="43" customWidth="1"/>
    <col min="7171" max="7171" width="23.77734375" style="43" customWidth="1"/>
    <col min="7172" max="7172" width="35.88671875" style="43" customWidth="1"/>
    <col min="7173" max="7173" width="9.109375" style="43"/>
    <col min="7174" max="7174" width="23.77734375" style="43" customWidth="1"/>
    <col min="7175" max="7425" width="9.109375" style="43"/>
    <col min="7426" max="7426" width="31.88671875" style="43" customWidth="1"/>
    <col min="7427" max="7427" width="23.77734375" style="43" customWidth="1"/>
    <col min="7428" max="7428" width="35.88671875" style="43" customWidth="1"/>
    <col min="7429" max="7429" width="9.109375" style="43"/>
    <col min="7430" max="7430" width="23.77734375" style="43" customWidth="1"/>
    <col min="7431" max="7681" width="9.109375" style="43"/>
    <col min="7682" max="7682" width="31.88671875" style="43" customWidth="1"/>
    <col min="7683" max="7683" width="23.77734375" style="43" customWidth="1"/>
    <col min="7684" max="7684" width="35.88671875" style="43" customWidth="1"/>
    <col min="7685" max="7685" width="9.109375" style="43"/>
    <col min="7686" max="7686" width="23.77734375" style="43" customWidth="1"/>
    <col min="7687" max="7937" width="9.109375" style="43"/>
    <col min="7938" max="7938" width="31.88671875" style="43" customWidth="1"/>
    <col min="7939" max="7939" width="23.77734375" style="43" customWidth="1"/>
    <col min="7940" max="7940" width="35.88671875" style="43" customWidth="1"/>
    <col min="7941" max="7941" width="9.109375" style="43"/>
    <col min="7942" max="7942" width="23.77734375" style="43" customWidth="1"/>
    <col min="7943" max="8193" width="9.109375" style="43"/>
    <col min="8194" max="8194" width="31.88671875" style="43" customWidth="1"/>
    <col min="8195" max="8195" width="23.77734375" style="43" customWidth="1"/>
    <col min="8196" max="8196" width="35.88671875" style="43" customWidth="1"/>
    <col min="8197" max="8197" width="9.109375" style="43"/>
    <col min="8198" max="8198" width="23.77734375" style="43" customWidth="1"/>
    <col min="8199" max="8449" width="9.109375" style="43"/>
    <col min="8450" max="8450" width="31.88671875" style="43" customWidth="1"/>
    <col min="8451" max="8451" width="23.77734375" style="43" customWidth="1"/>
    <col min="8452" max="8452" width="35.88671875" style="43" customWidth="1"/>
    <col min="8453" max="8453" width="9.109375" style="43"/>
    <col min="8454" max="8454" width="23.77734375" style="43" customWidth="1"/>
    <col min="8455" max="8705" width="9.109375" style="43"/>
    <col min="8706" max="8706" width="31.88671875" style="43" customWidth="1"/>
    <col min="8707" max="8707" width="23.77734375" style="43" customWidth="1"/>
    <col min="8708" max="8708" width="35.88671875" style="43" customWidth="1"/>
    <col min="8709" max="8709" width="9.109375" style="43"/>
    <col min="8710" max="8710" width="23.77734375" style="43" customWidth="1"/>
    <col min="8711" max="8961" width="9.109375" style="43"/>
    <col min="8962" max="8962" width="31.88671875" style="43" customWidth="1"/>
    <col min="8963" max="8963" width="23.77734375" style="43" customWidth="1"/>
    <col min="8964" max="8964" width="35.88671875" style="43" customWidth="1"/>
    <col min="8965" max="8965" width="9.109375" style="43"/>
    <col min="8966" max="8966" width="23.77734375" style="43" customWidth="1"/>
    <col min="8967" max="9217" width="9.109375" style="43"/>
    <col min="9218" max="9218" width="31.88671875" style="43" customWidth="1"/>
    <col min="9219" max="9219" width="23.77734375" style="43" customWidth="1"/>
    <col min="9220" max="9220" width="35.88671875" style="43" customWidth="1"/>
    <col min="9221" max="9221" width="9.109375" style="43"/>
    <col min="9222" max="9222" width="23.77734375" style="43" customWidth="1"/>
    <col min="9223" max="9473" width="9.109375" style="43"/>
    <col min="9474" max="9474" width="31.88671875" style="43" customWidth="1"/>
    <col min="9475" max="9475" width="23.77734375" style="43" customWidth="1"/>
    <col min="9476" max="9476" width="35.88671875" style="43" customWidth="1"/>
    <col min="9477" max="9477" width="9.109375" style="43"/>
    <col min="9478" max="9478" width="23.77734375" style="43" customWidth="1"/>
    <col min="9479" max="9729" width="9.109375" style="43"/>
    <col min="9730" max="9730" width="31.88671875" style="43" customWidth="1"/>
    <col min="9731" max="9731" width="23.77734375" style="43" customWidth="1"/>
    <col min="9732" max="9732" width="35.88671875" style="43" customWidth="1"/>
    <col min="9733" max="9733" width="9.109375" style="43"/>
    <col min="9734" max="9734" width="23.77734375" style="43" customWidth="1"/>
    <col min="9735" max="9985" width="9.109375" style="43"/>
    <col min="9986" max="9986" width="31.88671875" style="43" customWidth="1"/>
    <col min="9987" max="9987" width="23.77734375" style="43" customWidth="1"/>
    <col min="9988" max="9988" width="35.88671875" style="43" customWidth="1"/>
    <col min="9989" max="9989" width="9.109375" style="43"/>
    <col min="9990" max="9990" width="23.77734375" style="43" customWidth="1"/>
    <col min="9991" max="10241" width="9.109375" style="43"/>
    <col min="10242" max="10242" width="31.88671875" style="43" customWidth="1"/>
    <col min="10243" max="10243" width="23.77734375" style="43" customWidth="1"/>
    <col min="10244" max="10244" width="35.88671875" style="43" customWidth="1"/>
    <col min="10245" max="10245" width="9.109375" style="43"/>
    <col min="10246" max="10246" width="23.77734375" style="43" customWidth="1"/>
    <col min="10247" max="10497" width="9.109375" style="43"/>
    <col min="10498" max="10498" width="31.88671875" style="43" customWidth="1"/>
    <col min="10499" max="10499" width="23.77734375" style="43" customWidth="1"/>
    <col min="10500" max="10500" width="35.88671875" style="43" customWidth="1"/>
    <col min="10501" max="10501" width="9.109375" style="43"/>
    <col min="10502" max="10502" width="23.77734375" style="43" customWidth="1"/>
    <col min="10503" max="10753" width="9.109375" style="43"/>
    <col min="10754" max="10754" width="31.88671875" style="43" customWidth="1"/>
    <col min="10755" max="10755" width="23.77734375" style="43" customWidth="1"/>
    <col min="10756" max="10756" width="35.88671875" style="43" customWidth="1"/>
    <col min="10757" max="10757" width="9.109375" style="43"/>
    <col min="10758" max="10758" width="23.77734375" style="43" customWidth="1"/>
    <col min="10759" max="11009" width="9.109375" style="43"/>
    <col min="11010" max="11010" width="31.88671875" style="43" customWidth="1"/>
    <col min="11011" max="11011" width="23.77734375" style="43" customWidth="1"/>
    <col min="11012" max="11012" width="35.88671875" style="43" customWidth="1"/>
    <col min="11013" max="11013" width="9.109375" style="43"/>
    <col min="11014" max="11014" width="23.77734375" style="43" customWidth="1"/>
    <col min="11015" max="11265" width="9.109375" style="43"/>
    <col min="11266" max="11266" width="31.88671875" style="43" customWidth="1"/>
    <col min="11267" max="11267" width="23.77734375" style="43" customWidth="1"/>
    <col min="11268" max="11268" width="35.88671875" style="43" customWidth="1"/>
    <col min="11269" max="11269" width="9.109375" style="43"/>
    <col min="11270" max="11270" width="23.77734375" style="43" customWidth="1"/>
    <col min="11271" max="11521" width="9.109375" style="43"/>
    <col min="11522" max="11522" width="31.88671875" style="43" customWidth="1"/>
    <col min="11523" max="11523" width="23.77734375" style="43" customWidth="1"/>
    <col min="11524" max="11524" width="35.88671875" style="43" customWidth="1"/>
    <col min="11525" max="11525" width="9.109375" style="43"/>
    <col min="11526" max="11526" width="23.77734375" style="43" customWidth="1"/>
    <col min="11527" max="11777" width="9.109375" style="43"/>
    <col min="11778" max="11778" width="31.88671875" style="43" customWidth="1"/>
    <col min="11779" max="11779" width="23.77734375" style="43" customWidth="1"/>
    <col min="11780" max="11780" width="35.88671875" style="43" customWidth="1"/>
    <col min="11781" max="11781" width="9.109375" style="43"/>
    <col min="11782" max="11782" width="23.77734375" style="43" customWidth="1"/>
    <col min="11783" max="12033" width="9.109375" style="43"/>
    <col min="12034" max="12034" width="31.88671875" style="43" customWidth="1"/>
    <col min="12035" max="12035" width="23.77734375" style="43" customWidth="1"/>
    <col min="12036" max="12036" width="35.88671875" style="43" customWidth="1"/>
    <col min="12037" max="12037" width="9.109375" style="43"/>
    <col min="12038" max="12038" width="23.77734375" style="43" customWidth="1"/>
    <col min="12039" max="12289" width="9.109375" style="43"/>
    <col min="12290" max="12290" width="31.88671875" style="43" customWidth="1"/>
    <col min="12291" max="12291" width="23.77734375" style="43" customWidth="1"/>
    <col min="12292" max="12292" width="35.88671875" style="43" customWidth="1"/>
    <col min="12293" max="12293" width="9.109375" style="43"/>
    <col min="12294" max="12294" width="23.77734375" style="43" customWidth="1"/>
    <col min="12295" max="12545" width="9.109375" style="43"/>
    <col min="12546" max="12546" width="31.88671875" style="43" customWidth="1"/>
    <col min="12547" max="12547" width="23.77734375" style="43" customWidth="1"/>
    <col min="12548" max="12548" width="35.88671875" style="43" customWidth="1"/>
    <col min="12549" max="12549" width="9.109375" style="43"/>
    <col min="12550" max="12550" width="23.77734375" style="43" customWidth="1"/>
    <col min="12551" max="12801" width="9.109375" style="43"/>
    <col min="12802" max="12802" width="31.88671875" style="43" customWidth="1"/>
    <col min="12803" max="12803" width="23.77734375" style="43" customWidth="1"/>
    <col min="12804" max="12804" width="35.88671875" style="43" customWidth="1"/>
    <col min="12805" max="12805" width="9.109375" style="43"/>
    <col min="12806" max="12806" width="23.77734375" style="43" customWidth="1"/>
    <col min="12807" max="13057" width="9.109375" style="43"/>
    <col min="13058" max="13058" width="31.88671875" style="43" customWidth="1"/>
    <col min="13059" max="13059" width="23.77734375" style="43" customWidth="1"/>
    <col min="13060" max="13060" width="35.88671875" style="43" customWidth="1"/>
    <col min="13061" max="13061" width="9.109375" style="43"/>
    <col min="13062" max="13062" width="23.77734375" style="43" customWidth="1"/>
    <col min="13063" max="13313" width="9.109375" style="43"/>
    <col min="13314" max="13314" width="31.88671875" style="43" customWidth="1"/>
    <col min="13315" max="13315" width="23.77734375" style="43" customWidth="1"/>
    <col min="13316" max="13316" width="35.88671875" style="43" customWidth="1"/>
    <col min="13317" max="13317" width="9.109375" style="43"/>
    <col min="13318" max="13318" width="23.77734375" style="43" customWidth="1"/>
    <col min="13319" max="13569" width="9.109375" style="43"/>
    <col min="13570" max="13570" width="31.88671875" style="43" customWidth="1"/>
    <col min="13571" max="13571" width="23.77734375" style="43" customWidth="1"/>
    <col min="13572" max="13572" width="35.88671875" style="43" customWidth="1"/>
    <col min="13573" max="13573" width="9.109375" style="43"/>
    <col min="13574" max="13574" width="23.77734375" style="43" customWidth="1"/>
    <col min="13575" max="13825" width="9.109375" style="43"/>
    <col min="13826" max="13826" width="31.88671875" style="43" customWidth="1"/>
    <col min="13827" max="13827" width="23.77734375" style="43" customWidth="1"/>
    <col min="13828" max="13828" width="35.88671875" style="43" customWidth="1"/>
    <col min="13829" max="13829" width="9.109375" style="43"/>
    <col min="13830" max="13830" width="23.77734375" style="43" customWidth="1"/>
    <col min="13831" max="14081" width="9.109375" style="43"/>
    <col min="14082" max="14082" width="31.88671875" style="43" customWidth="1"/>
    <col min="14083" max="14083" width="23.77734375" style="43" customWidth="1"/>
    <col min="14084" max="14084" width="35.88671875" style="43" customWidth="1"/>
    <col min="14085" max="14085" width="9.109375" style="43"/>
    <col min="14086" max="14086" width="23.77734375" style="43" customWidth="1"/>
    <col min="14087" max="14337" width="9.109375" style="43"/>
    <col min="14338" max="14338" width="31.88671875" style="43" customWidth="1"/>
    <col min="14339" max="14339" width="23.77734375" style="43" customWidth="1"/>
    <col min="14340" max="14340" width="35.88671875" style="43" customWidth="1"/>
    <col min="14341" max="14341" width="9.109375" style="43"/>
    <col min="14342" max="14342" width="23.77734375" style="43" customWidth="1"/>
    <col min="14343" max="14593" width="9.109375" style="43"/>
    <col min="14594" max="14594" width="31.88671875" style="43" customWidth="1"/>
    <col min="14595" max="14595" width="23.77734375" style="43" customWidth="1"/>
    <col min="14596" max="14596" width="35.88671875" style="43" customWidth="1"/>
    <col min="14597" max="14597" width="9.109375" style="43"/>
    <col min="14598" max="14598" width="23.77734375" style="43" customWidth="1"/>
    <col min="14599" max="14849" width="9.109375" style="43"/>
    <col min="14850" max="14850" width="31.88671875" style="43" customWidth="1"/>
    <col min="14851" max="14851" width="23.77734375" style="43" customWidth="1"/>
    <col min="14852" max="14852" width="35.88671875" style="43" customWidth="1"/>
    <col min="14853" max="14853" width="9.109375" style="43"/>
    <col min="14854" max="14854" width="23.77734375" style="43" customWidth="1"/>
    <col min="14855" max="15105" width="9.109375" style="43"/>
    <col min="15106" max="15106" width="31.88671875" style="43" customWidth="1"/>
    <col min="15107" max="15107" width="23.77734375" style="43" customWidth="1"/>
    <col min="15108" max="15108" width="35.88671875" style="43" customWidth="1"/>
    <col min="15109" max="15109" width="9.109375" style="43"/>
    <col min="15110" max="15110" width="23.77734375" style="43" customWidth="1"/>
    <col min="15111" max="15361" width="9.109375" style="43"/>
    <col min="15362" max="15362" width="31.88671875" style="43" customWidth="1"/>
    <col min="15363" max="15363" width="23.77734375" style="43" customWidth="1"/>
    <col min="15364" max="15364" width="35.88671875" style="43" customWidth="1"/>
    <col min="15365" max="15365" width="9.109375" style="43"/>
    <col min="15366" max="15366" width="23.77734375" style="43" customWidth="1"/>
    <col min="15367" max="15617" width="9.109375" style="43"/>
    <col min="15618" max="15618" width="31.88671875" style="43" customWidth="1"/>
    <col min="15619" max="15619" width="23.77734375" style="43" customWidth="1"/>
    <col min="15620" max="15620" width="35.88671875" style="43" customWidth="1"/>
    <col min="15621" max="15621" width="9.109375" style="43"/>
    <col min="15622" max="15622" width="23.77734375" style="43" customWidth="1"/>
    <col min="15623" max="15873" width="9.109375" style="43"/>
    <col min="15874" max="15874" width="31.88671875" style="43" customWidth="1"/>
    <col min="15875" max="15875" width="23.77734375" style="43" customWidth="1"/>
    <col min="15876" max="15876" width="35.88671875" style="43" customWidth="1"/>
    <col min="15877" max="15877" width="9.109375" style="43"/>
    <col min="15878" max="15878" width="23.77734375" style="43" customWidth="1"/>
    <col min="15879" max="16129" width="9.109375" style="43"/>
    <col min="16130" max="16130" width="31.88671875" style="43" customWidth="1"/>
    <col min="16131" max="16131" width="23.77734375" style="43" customWidth="1"/>
    <col min="16132" max="16132" width="35.88671875" style="43" customWidth="1"/>
    <col min="16133" max="16133" width="9.109375" style="43"/>
    <col min="16134" max="16134" width="23.77734375" style="43" customWidth="1"/>
    <col min="16135" max="16383" width="9.109375" style="43"/>
    <col min="16384" max="16384" width="9.109375" style="43" customWidth="1"/>
  </cols>
  <sheetData>
    <row r="1" spans="1:91" customFormat="1" ht="95.25" customHeight="1" x14ac:dyDescent="0.3">
      <c r="A1" s="73"/>
      <c r="B1" s="11" t="s">
        <v>0</v>
      </c>
      <c r="C1" s="74"/>
      <c r="D1" s="74"/>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row>
    <row r="2" spans="1:91" customFormat="1" ht="34.5" customHeight="1" x14ac:dyDescent="0.3">
      <c r="A2" s="75"/>
      <c r="B2" s="75"/>
      <c r="C2" s="75"/>
      <c r="D2" s="75"/>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91" x14ac:dyDescent="0.25">
      <c r="A3" s="76"/>
      <c r="B3" s="76"/>
      <c r="C3" s="76"/>
      <c r="D3" s="76"/>
      <c r="E3" s="76"/>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s="44" customFormat="1" ht="19.8" x14ac:dyDescent="0.2">
      <c r="A4" s="72"/>
      <c r="B4" s="385"/>
      <c r="C4" s="385"/>
      <c r="D4" s="385"/>
      <c r="E4" s="385"/>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row>
    <row r="5" spans="1:91" s="44" customFormat="1" ht="19.8" x14ac:dyDescent="0.3">
      <c r="A5" s="78"/>
      <c r="B5" s="79" t="s">
        <v>1</v>
      </c>
      <c r="C5" s="79"/>
      <c r="D5" s="79"/>
      <c r="E5" s="77"/>
      <c r="F5" s="80"/>
      <c r="G5" s="80"/>
      <c r="H5" s="80"/>
      <c r="I5" s="80"/>
      <c r="J5" s="80"/>
      <c r="K5" s="80"/>
      <c r="L5" s="80"/>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row>
    <row r="6" spans="1:91" s="44" customFormat="1" ht="19.8" x14ac:dyDescent="0.3">
      <c r="A6" s="78"/>
      <c r="B6" s="79"/>
      <c r="C6" s="79"/>
      <c r="D6" s="79"/>
      <c r="E6" s="77"/>
      <c r="F6" s="80"/>
      <c r="G6" s="80"/>
      <c r="H6" s="80"/>
      <c r="I6" s="80"/>
      <c r="J6" s="80"/>
      <c r="K6" s="80"/>
      <c r="L6" s="80"/>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row>
    <row r="7" spans="1:91" ht="16.2" x14ac:dyDescent="0.25">
      <c r="A7" s="81"/>
      <c r="B7" s="347" t="s">
        <v>2</v>
      </c>
      <c r="C7" s="153"/>
      <c r="D7" s="82"/>
      <c r="E7" s="81"/>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row>
    <row r="8" spans="1:91" s="45" customFormat="1" ht="16.2" x14ac:dyDescent="0.3">
      <c r="A8" s="81"/>
      <c r="B8" s="82"/>
      <c r="C8" s="154"/>
      <c r="D8" s="155"/>
      <c r="E8" s="81"/>
      <c r="F8" s="82"/>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row>
    <row r="9" spans="1:91" s="45" customFormat="1" ht="16.2" x14ac:dyDescent="0.3">
      <c r="A9" s="81"/>
      <c r="B9" s="155"/>
      <c r="C9" s="154"/>
      <c r="D9" s="155"/>
      <c r="E9" s="81"/>
      <c r="F9" s="83"/>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row>
    <row r="10" spans="1:91" s="45" customFormat="1" ht="17.399999999999999" x14ac:dyDescent="0.3">
      <c r="A10" s="81"/>
      <c r="B10" s="82"/>
      <c r="C10" s="156"/>
      <c r="D10" s="155"/>
      <c r="E10" s="81"/>
      <c r="F10" s="83"/>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row>
    <row r="11" spans="1:91" s="45" customFormat="1" ht="17.399999999999999" x14ac:dyDescent="0.3">
      <c r="A11" s="81"/>
      <c r="B11" s="300" t="s">
        <v>1932</v>
      </c>
      <c r="C11" s="156"/>
      <c r="D11" s="155"/>
      <c r="E11" s="81"/>
      <c r="F11" s="83"/>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row>
    <row r="12" spans="1:91" s="45" customFormat="1" ht="27" customHeight="1" x14ac:dyDescent="0.3">
      <c r="A12" s="49"/>
      <c r="B12" s="84"/>
      <c r="C12" s="84"/>
      <c r="D12" s="84"/>
      <c r="E12" s="84"/>
      <c r="F12" s="83"/>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row>
    <row r="13" spans="1:91" s="45" customFormat="1" ht="27" customHeight="1" x14ac:dyDescent="0.3">
      <c r="A13" s="49"/>
      <c r="B13" s="84"/>
      <c r="C13" s="84"/>
      <c r="D13" s="84"/>
      <c r="E13" s="84"/>
      <c r="F13" s="83"/>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row>
    <row r="14" spans="1:91" s="45" customFormat="1" ht="17.25" customHeight="1" x14ac:dyDescent="0.3">
      <c r="A14" s="46"/>
      <c r="B14" s="157" t="s">
        <v>3</v>
      </c>
      <c r="C14" s="158"/>
      <c r="D14" s="158"/>
      <c r="E14" s="159"/>
      <c r="F14" s="83"/>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row>
    <row r="15" spans="1:91" ht="13.5" customHeight="1" x14ac:dyDescent="0.3">
      <c r="A15" s="81"/>
      <c r="B15" s="72" t="s">
        <v>4</v>
      </c>
      <c r="C15" s="72" t="s">
        <v>5</v>
      </c>
      <c r="D15" s="72" t="s">
        <v>6</v>
      </c>
      <c r="E15" s="81"/>
      <c r="F15" s="83"/>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row>
    <row r="16" spans="1:91" ht="14.4" x14ac:dyDescent="0.3">
      <c r="A16" s="81"/>
      <c r="B16" s="382" t="s">
        <v>7</v>
      </c>
      <c r="C16" s="383">
        <v>45530</v>
      </c>
      <c r="D16" s="386" t="s">
        <v>1931</v>
      </c>
      <c r="E16" s="390"/>
      <c r="F16" s="83"/>
      <c r="G16" s="49"/>
      <c r="H16" s="49"/>
      <c r="I16" s="49"/>
      <c r="J16" s="49"/>
      <c r="K16" s="49"/>
      <c r="L16" s="49"/>
      <c r="M16" s="49"/>
      <c r="N16" s="49"/>
      <c r="O16" s="49"/>
      <c r="P16" s="49"/>
      <c r="Q16" s="49"/>
      <c r="R16" s="49"/>
    </row>
    <row r="17" spans="1:91" s="45" customFormat="1" ht="14.25" customHeight="1" x14ac:dyDescent="0.3">
      <c r="A17" s="81"/>
      <c r="B17" s="344" t="s">
        <v>8</v>
      </c>
      <c r="C17" s="345">
        <v>44965</v>
      </c>
      <c r="D17" s="386"/>
      <c r="E17" s="390"/>
      <c r="F17" s="83"/>
      <c r="G17" s="81"/>
      <c r="H17" s="81"/>
      <c r="I17" s="81"/>
      <c r="J17" s="81"/>
      <c r="K17" s="81"/>
      <c r="L17" s="81"/>
      <c r="M17" s="81"/>
      <c r="N17" s="81"/>
      <c r="O17" s="81"/>
      <c r="P17" s="81"/>
      <c r="Q17" s="81"/>
      <c r="R17" s="81"/>
    </row>
    <row r="18" spans="1:91" s="45" customFormat="1" ht="14.25" customHeight="1" x14ac:dyDescent="0.3">
      <c r="A18" s="81"/>
      <c r="B18" s="344" t="s">
        <v>9</v>
      </c>
      <c r="C18" s="345">
        <v>44620</v>
      </c>
      <c r="D18" s="386"/>
      <c r="E18" s="390"/>
      <c r="F18" s="83"/>
      <c r="G18" s="81"/>
      <c r="H18" s="81"/>
      <c r="I18" s="81"/>
      <c r="J18" s="81"/>
      <c r="K18" s="81"/>
      <c r="L18" s="81"/>
      <c r="M18" s="81"/>
      <c r="N18" s="81"/>
      <c r="O18" s="81"/>
      <c r="P18" s="81"/>
      <c r="Q18" s="81"/>
      <c r="R18" s="81"/>
    </row>
    <row r="19" spans="1:91" s="45" customFormat="1" ht="14.4" x14ac:dyDescent="0.3">
      <c r="A19" s="49"/>
      <c r="B19" s="344">
        <v>3</v>
      </c>
      <c r="C19" s="345">
        <v>44309</v>
      </c>
      <c r="D19" s="386"/>
      <c r="E19" s="390"/>
      <c r="F19" s="83"/>
      <c r="G19" s="81"/>
      <c r="H19" s="81"/>
      <c r="I19" s="81"/>
      <c r="J19" s="81"/>
      <c r="K19" s="81"/>
      <c r="L19" s="81"/>
      <c r="M19" s="81"/>
      <c r="N19" s="81"/>
      <c r="O19" s="81"/>
      <c r="P19" s="81"/>
      <c r="Q19" s="81"/>
      <c r="R19" s="81"/>
    </row>
    <row r="20" spans="1:91" s="45" customFormat="1" ht="14.4" x14ac:dyDescent="0.3">
      <c r="A20" s="49"/>
      <c r="B20" s="344">
        <v>2.2999999999999998</v>
      </c>
      <c r="C20" s="345">
        <v>44118</v>
      </c>
      <c r="D20" s="386"/>
      <c r="E20" s="390"/>
      <c r="F20" s="83"/>
      <c r="G20" s="81"/>
      <c r="H20" s="81"/>
      <c r="I20" s="81"/>
      <c r="J20" s="81"/>
      <c r="K20" s="81"/>
      <c r="L20" s="81"/>
      <c r="M20" s="81"/>
      <c r="N20" s="81"/>
      <c r="O20" s="81"/>
      <c r="P20" s="81"/>
      <c r="Q20" s="81"/>
      <c r="R20" s="81"/>
    </row>
    <row r="21" spans="1:91" s="45" customFormat="1" ht="14.25" customHeight="1" x14ac:dyDescent="0.3">
      <c r="A21" s="81"/>
      <c r="B21" s="344">
        <v>2.2000000000000002</v>
      </c>
      <c r="C21" s="345">
        <v>44054</v>
      </c>
      <c r="D21" s="386"/>
      <c r="E21" s="390"/>
      <c r="F21" s="83"/>
      <c r="G21" s="81"/>
      <c r="H21" s="81"/>
      <c r="I21" s="81"/>
      <c r="J21" s="81"/>
      <c r="K21" s="81"/>
      <c r="L21" s="81"/>
      <c r="M21" s="81"/>
      <c r="N21" s="81"/>
      <c r="O21" s="81"/>
      <c r="P21" s="81"/>
      <c r="Q21" s="81"/>
      <c r="R21" s="81"/>
    </row>
    <row r="22" spans="1:91" s="45" customFormat="1" ht="14.4" x14ac:dyDescent="0.3">
      <c r="A22" s="49"/>
      <c r="B22" s="344">
        <v>2.1</v>
      </c>
      <c r="C22" s="345">
        <v>44015</v>
      </c>
      <c r="D22" s="386"/>
      <c r="E22" s="390"/>
      <c r="F22" s="83"/>
      <c r="G22" s="81"/>
      <c r="H22" s="81"/>
      <c r="I22" s="81"/>
      <c r="J22" s="81"/>
      <c r="K22" s="81"/>
      <c r="L22" s="81"/>
      <c r="M22" s="81"/>
      <c r="N22" s="81"/>
      <c r="O22" s="81"/>
      <c r="P22" s="81"/>
      <c r="Q22" s="81"/>
      <c r="R22" s="81"/>
    </row>
    <row r="23" spans="1:91" s="45" customFormat="1" ht="14.4" x14ac:dyDescent="0.3">
      <c r="A23" s="49"/>
      <c r="B23" s="344">
        <v>2</v>
      </c>
      <c r="C23" s="345">
        <v>43993</v>
      </c>
      <c r="D23" s="386"/>
      <c r="E23" s="390"/>
      <c r="F23" s="83"/>
      <c r="G23" s="81"/>
      <c r="H23" s="81"/>
      <c r="I23" s="81"/>
      <c r="J23" s="81"/>
      <c r="K23" s="81"/>
      <c r="L23" s="81"/>
      <c r="M23" s="81"/>
      <c r="N23" s="81"/>
      <c r="O23" s="81"/>
      <c r="P23" s="81"/>
      <c r="Q23" s="81"/>
      <c r="R23" s="81"/>
    </row>
    <row r="24" spans="1:91" s="45" customFormat="1" ht="14.4" x14ac:dyDescent="0.3">
      <c r="A24" s="49"/>
      <c r="B24" s="344">
        <v>1</v>
      </c>
      <c r="C24" s="345">
        <v>43936</v>
      </c>
      <c r="D24" s="386"/>
      <c r="E24" s="390"/>
      <c r="F24" s="83"/>
      <c r="G24" s="81"/>
      <c r="H24" s="81"/>
      <c r="I24" s="81"/>
      <c r="J24" s="81"/>
      <c r="K24" s="81"/>
      <c r="L24" s="81"/>
      <c r="M24" s="81"/>
      <c r="N24" s="81"/>
      <c r="O24" s="81"/>
      <c r="P24" s="81"/>
      <c r="Q24" s="81"/>
      <c r="R24" s="81"/>
    </row>
    <row r="25" spans="1:91" s="45" customFormat="1" ht="14.25" customHeight="1" x14ac:dyDescent="0.3">
      <c r="A25" s="81"/>
      <c r="B25" s="160"/>
      <c r="C25" s="301"/>
      <c r="D25" s="386"/>
      <c r="E25" s="387"/>
      <c r="F25" s="83"/>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row>
    <row r="26" spans="1:91" s="45" customFormat="1" ht="14.4" x14ac:dyDescent="0.3">
      <c r="A26" s="49"/>
      <c r="B26" s="49"/>
      <c r="C26" s="49"/>
      <c r="D26" s="49"/>
      <c r="E26" s="49"/>
      <c r="F26" s="83"/>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row>
    <row r="27" spans="1:91" s="45" customFormat="1" ht="14.4" x14ac:dyDescent="0.3">
      <c r="A27" s="49"/>
      <c r="B27" s="49"/>
      <c r="C27" s="49"/>
      <c r="D27" s="49"/>
      <c r="E27" s="49"/>
      <c r="F27" s="83"/>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row>
    <row r="28" spans="1:91" s="48" customFormat="1" ht="22.5" customHeight="1" x14ac:dyDescent="0.3">
      <c r="A28" s="47"/>
      <c r="B28" s="384" t="s">
        <v>10</v>
      </c>
      <c r="C28" s="384"/>
      <c r="D28" s="384"/>
      <c r="E28" s="47"/>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row>
    <row r="29" spans="1:91" s="45" customFormat="1" ht="30" customHeight="1" x14ac:dyDescent="0.3">
      <c r="A29" s="49"/>
      <c r="B29" s="388" t="s">
        <v>11</v>
      </c>
      <c r="C29" s="388"/>
      <c r="D29" s="388"/>
      <c r="E29" s="49"/>
      <c r="F29" s="83"/>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row>
    <row r="30" spans="1:91" s="45" customFormat="1" ht="21" customHeight="1" x14ac:dyDescent="0.3">
      <c r="A30" s="49"/>
      <c r="B30" s="389"/>
      <c r="C30" s="389"/>
      <c r="D30" s="389"/>
      <c r="E30" s="49"/>
      <c r="F30" s="83"/>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row>
    <row r="31" spans="1:91" s="45" customFormat="1" ht="16.5" customHeight="1" x14ac:dyDescent="0.25">
      <c r="A31" s="49"/>
      <c r="B31" s="384" t="s">
        <v>12</v>
      </c>
      <c r="C31" s="384"/>
      <c r="D31" s="384"/>
      <c r="E31" s="49"/>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row>
    <row r="32" spans="1:91" s="45" customFormat="1" ht="45" customHeight="1" x14ac:dyDescent="0.25">
      <c r="A32" s="49"/>
      <c r="B32" s="389" t="s">
        <v>13</v>
      </c>
      <c r="C32" s="389"/>
      <c r="D32" s="389"/>
      <c r="E32" s="49"/>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row>
    <row r="33" spans="1:91" ht="24.75" customHeight="1" x14ac:dyDescent="0.25">
      <c r="A33" s="49"/>
      <c r="B33" s="384" t="s">
        <v>14</v>
      </c>
      <c r="C33" s="384"/>
      <c r="D33" s="384"/>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row>
    <row r="34" spans="1:91" ht="22.35" customHeight="1" x14ac:dyDescent="0.25">
      <c r="A34" s="49"/>
      <c r="B34" s="391" t="s">
        <v>15</v>
      </c>
      <c r="C34" s="391"/>
      <c r="D34" s="391"/>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row>
    <row r="35" spans="1:91" ht="22.5" customHeight="1" x14ac:dyDescent="0.25">
      <c r="A35" s="49"/>
      <c r="B35" s="392" t="s">
        <v>1917</v>
      </c>
      <c r="C35" s="392"/>
      <c r="D35" s="392"/>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row>
    <row r="36" spans="1:91" ht="45.6" customHeight="1" x14ac:dyDescent="0.25">
      <c r="A36" s="49"/>
      <c r="B36" s="389" t="s">
        <v>16</v>
      </c>
      <c r="C36" s="389"/>
      <c r="D36" s="38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row>
    <row r="37" spans="1:91"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row>
    <row r="38" spans="1:91"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row>
    <row r="39" spans="1:91"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row>
    <row r="40" spans="1:91"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row>
    <row r="41" spans="1:91"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row>
    <row r="42" spans="1:91"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row>
    <row r="43" spans="1:91"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row>
    <row r="44" spans="1:91"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row>
    <row r="45" spans="1:91"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row>
    <row r="46" spans="1:91"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row>
    <row r="47" spans="1:91"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row>
    <row r="48" spans="1:91"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row>
    <row r="49" spans="1:91"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row>
    <row r="50" spans="1:91"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row>
    <row r="51" spans="1:91"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row>
    <row r="52" spans="1:91"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row>
    <row r="53" spans="1:91"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row>
    <row r="54" spans="1:91"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row>
    <row r="55" spans="1:91"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row>
    <row r="56" spans="1:91"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row>
    <row r="57" spans="1:91"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row>
    <row r="58" spans="1:91"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row>
    <row r="59" spans="1:9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row>
    <row r="60" spans="1:9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row>
    <row r="61" spans="1:91"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row>
    <row r="62" spans="1:91"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row>
    <row r="63" spans="1:91"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row>
    <row r="64" spans="1:91"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row>
    <row r="65" spans="1:91"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row>
    <row r="66" spans="1:91"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row>
    <row r="67" spans="1:91"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row>
    <row r="68" spans="1:91"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row>
    <row r="69" spans="1:9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row>
    <row r="70" spans="1:91"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row>
    <row r="71" spans="1:91"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row>
    <row r="72" spans="1:91"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row>
    <row r="73" spans="1:91"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row>
    <row r="74" spans="1:91"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row>
    <row r="75" spans="1:91"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row>
    <row r="76" spans="1:91"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row>
    <row r="77" spans="1:91"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row>
    <row r="78" spans="1:91"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row>
    <row r="79" spans="1:91"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row>
    <row r="80" spans="1:91"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row>
    <row r="81" spans="1:91"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row>
    <row r="82" spans="1:91"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row>
    <row r="83" spans="1:91"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row>
    <row r="84" spans="1:91"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row>
    <row r="85" spans="1:91"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row>
    <row r="86" spans="1:91"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row>
    <row r="87" spans="1:91"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row>
    <row r="88" spans="1:91"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row>
    <row r="89" spans="1:91"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row>
    <row r="90" spans="1:91"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row>
    <row r="91" spans="1:91"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row>
    <row r="92" spans="1:91"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row>
    <row r="93" spans="1:91"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row>
    <row r="94" spans="1:91"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row>
    <row r="95" spans="1:91"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row>
    <row r="96" spans="1:91"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row>
    <row r="97" spans="1:91"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row>
    <row r="98" spans="1:91"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row>
    <row r="99" spans="1:91"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row>
    <row r="100" spans="1:91"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row>
    <row r="101" spans="1:91"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row>
    <row r="102" spans="1:91"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row>
    <row r="103" spans="1:91"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row>
    <row r="104" spans="1:91"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row>
    <row r="105" spans="1:91"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row>
    <row r="106" spans="1:91"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row>
  </sheetData>
  <sheetProtection selectLockedCells="1" selectUnlockedCells="1"/>
  <mergeCells count="20">
    <mergeCell ref="B32:D32"/>
    <mergeCell ref="B33:D33"/>
    <mergeCell ref="B34:D34"/>
    <mergeCell ref="B35:D35"/>
    <mergeCell ref="B36:D36"/>
    <mergeCell ref="B31:D31"/>
    <mergeCell ref="B4:E4"/>
    <mergeCell ref="D25:E25"/>
    <mergeCell ref="B28:D28"/>
    <mergeCell ref="B29:D29"/>
    <mergeCell ref="B30:D30"/>
    <mergeCell ref="D17:E17"/>
    <mergeCell ref="D18:E18"/>
    <mergeCell ref="D19:E19"/>
    <mergeCell ref="D20:E20"/>
    <mergeCell ref="D21:E21"/>
    <mergeCell ref="D22:E22"/>
    <mergeCell ref="D23:E23"/>
    <mergeCell ref="D24:E24"/>
    <mergeCell ref="D16:E16"/>
  </mergeCells>
  <pageMargins left="0.74791666666666667" right="0.74791666666666667" top="0.98402777777777772" bottom="0.98402777777777772" header="0.51180555555555551" footer="0.51180555555555551"/>
  <pageSetup scale="10"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88846C40-C7B0-4AFB-BA7C-6BF4C0A8CC78}">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B0D7-044E-4774-83BF-7EB22463D287}">
  <sheetPr>
    <pageSetUpPr fitToPage="1"/>
  </sheetPr>
  <dimension ref="A1:BL326"/>
  <sheetViews>
    <sheetView zoomScale="80" zoomScaleNormal="80" workbookViewId="0"/>
  </sheetViews>
  <sheetFormatPr defaultColWidth="9.109375" defaultRowHeight="13.8" x14ac:dyDescent="0.3"/>
  <cols>
    <col min="1" max="1" width="7" style="23" customWidth="1"/>
    <col min="2" max="2" width="15.77734375" style="29" customWidth="1"/>
    <col min="3" max="3" width="46.109375" style="27" customWidth="1"/>
    <col min="4" max="4" width="34.5546875" style="27" customWidth="1"/>
    <col min="5" max="5" width="18.5546875" style="99" customWidth="1"/>
    <col min="6" max="6" width="82.5546875" style="27" customWidth="1"/>
    <col min="7" max="7" width="17.21875" style="28" customWidth="1"/>
    <col min="8" max="8" width="41" style="28" customWidth="1"/>
    <col min="9" max="9" width="50.77734375" style="27" customWidth="1"/>
    <col min="10" max="10" width="7.88671875" style="27" customWidth="1"/>
    <col min="11" max="11" width="8" style="22" customWidth="1"/>
    <col min="12" max="15" width="9.109375" style="22"/>
    <col min="16" max="16384" width="9.109375" style="23"/>
  </cols>
  <sheetData>
    <row r="1" spans="1:55" s="17" customFormat="1" ht="12" customHeight="1" x14ac:dyDescent="0.3">
      <c r="B1" s="18"/>
      <c r="C1" s="19"/>
      <c r="D1" s="19"/>
      <c r="E1" s="97"/>
      <c r="F1" s="19"/>
      <c r="G1" s="20"/>
      <c r="H1" s="20"/>
      <c r="I1" s="19"/>
      <c r="J1" s="21"/>
      <c r="K1" s="21"/>
      <c r="L1" s="21"/>
      <c r="M1" s="21"/>
      <c r="N1" s="21"/>
      <c r="O1" s="21"/>
    </row>
    <row r="2" spans="1:55" s="17" customFormat="1" ht="15.6" x14ac:dyDescent="0.3">
      <c r="B2" s="231" t="s">
        <v>223</v>
      </c>
      <c r="C2" s="546" t="s">
        <v>1543</v>
      </c>
      <c r="D2" s="546"/>
      <c r="E2" s="546" t="s">
        <v>1544</v>
      </c>
      <c r="F2" s="546"/>
      <c r="G2" s="20"/>
      <c r="H2" s="20"/>
      <c r="I2" s="19"/>
      <c r="J2" s="21"/>
      <c r="K2" s="21"/>
      <c r="L2" s="21"/>
      <c r="M2" s="21"/>
      <c r="N2" s="21"/>
      <c r="O2" s="21"/>
    </row>
    <row r="3" spans="1:55" s="17" customFormat="1" ht="14.4" x14ac:dyDescent="0.3">
      <c r="B3" s="232" t="s">
        <v>232</v>
      </c>
      <c r="C3" s="545" t="s">
        <v>66</v>
      </c>
      <c r="D3" s="545"/>
      <c r="E3" s="545" t="s">
        <v>1545</v>
      </c>
      <c r="F3" s="545"/>
      <c r="G3" s="20"/>
      <c r="H3" s="20"/>
      <c r="I3" s="19"/>
      <c r="J3" s="21"/>
      <c r="K3" s="21"/>
      <c r="L3" s="21"/>
      <c r="M3" s="21"/>
      <c r="N3" s="21"/>
      <c r="O3" s="21"/>
    </row>
    <row r="4" spans="1:55" s="17" customFormat="1" ht="14.4" x14ac:dyDescent="0.3">
      <c r="B4" s="232" t="s">
        <v>233</v>
      </c>
      <c r="C4" s="545" t="s">
        <v>66</v>
      </c>
      <c r="D4" s="545"/>
      <c r="E4" s="545" t="s">
        <v>1546</v>
      </c>
      <c r="F4" s="545"/>
      <c r="G4" s="20"/>
      <c r="H4" s="20"/>
      <c r="I4" s="19"/>
      <c r="J4" s="21"/>
      <c r="K4" s="21"/>
      <c r="L4" s="21"/>
      <c r="M4" s="21"/>
      <c r="N4" s="21"/>
      <c r="O4" s="21"/>
    </row>
    <row r="5" spans="1:55" s="17" customFormat="1" ht="14.4" x14ac:dyDescent="0.3">
      <c r="B5" s="232" t="s">
        <v>234</v>
      </c>
      <c r="C5" s="545" t="s">
        <v>66</v>
      </c>
      <c r="D5" s="545"/>
      <c r="E5" s="545" t="s">
        <v>1547</v>
      </c>
      <c r="F5" s="545"/>
      <c r="G5" s="20"/>
      <c r="H5" s="20"/>
      <c r="I5" s="19"/>
      <c r="J5" s="21"/>
      <c r="K5" s="21"/>
      <c r="L5" s="21"/>
      <c r="M5" s="21"/>
      <c r="N5" s="21"/>
      <c r="O5" s="21"/>
    </row>
    <row r="6" spans="1:55" s="17" customFormat="1" ht="14.4" x14ac:dyDescent="0.3">
      <c r="B6" s="232" t="s">
        <v>235</v>
      </c>
      <c r="C6" s="545" t="s">
        <v>66</v>
      </c>
      <c r="D6" s="545"/>
      <c r="E6" s="545" t="s">
        <v>1548</v>
      </c>
      <c r="F6" s="545"/>
      <c r="G6" s="20"/>
      <c r="H6" s="20"/>
      <c r="I6" s="19"/>
      <c r="J6" s="21"/>
      <c r="K6" s="21"/>
      <c r="L6" s="21"/>
      <c r="M6" s="21"/>
      <c r="N6" s="21"/>
      <c r="O6" s="21"/>
    </row>
    <row r="7" spans="1:55" s="17" customFormat="1" ht="14.4" x14ac:dyDescent="0.3">
      <c r="B7" s="232" t="s">
        <v>236</v>
      </c>
      <c r="C7" s="545" t="s">
        <v>66</v>
      </c>
      <c r="D7" s="545"/>
      <c r="E7" s="545" t="s">
        <v>1549</v>
      </c>
      <c r="F7" s="545"/>
      <c r="G7" s="20"/>
      <c r="H7" s="20"/>
      <c r="I7" s="19"/>
      <c r="J7" s="21"/>
      <c r="K7" s="21"/>
      <c r="L7" s="21"/>
      <c r="M7" s="21"/>
      <c r="N7" s="21"/>
      <c r="O7" s="21"/>
    </row>
    <row r="8" spans="1:55" s="17" customFormat="1" ht="14.4" x14ac:dyDescent="0.3">
      <c r="B8" s="232" t="s">
        <v>237</v>
      </c>
      <c r="C8" s="545" t="s">
        <v>66</v>
      </c>
      <c r="D8" s="545"/>
      <c r="E8" s="545" t="s">
        <v>1550</v>
      </c>
      <c r="F8" s="545"/>
      <c r="G8" s="20"/>
      <c r="H8" s="20"/>
      <c r="I8" s="19"/>
      <c r="J8" s="21"/>
      <c r="K8" s="21"/>
      <c r="L8" s="21"/>
      <c r="M8" s="21"/>
      <c r="N8" s="21"/>
      <c r="O8" s="21"/>
    </row>
    <row r="9" spans="1:55" s="17" customFormat="1" ht="14.4" x14ac:dyDescent="0.3">
      <c r="B9" s="232" t="s">
        <v>238</v>
      </c>
      <c r="C9" s="545" t="s">
        <v>66</v>
      </c>
      <c r="D9" s="545"/>
      <c r="E9" s="549" t="s">
        <v>1551</v>
      </c>
      <c r="F9" s="550"/>
      <c r="G9" s="20"/>
      <c r="H9" s="20"/>
      <c r="I9" s="19"/>
      <c r="J9" s="21"/>
      <c r="K9" s="21"/>
      <c r="L9" s="21"/>
      <c r="M9" s="21"/>
      <c r="N9" s="21"/>
      <c r="O9" s="21"/>
    </row>
    <row r="10" spans="1:55" s="17" customFormat="1" ht="14.4" x14ac:dyDescent="0.3">
      <c r="B10" s="232" t="s">
        <v>239</v>
      </c>
      <c r="C10" s="545" t="s">
        <v>66</v>
      </c>
      <c r="D10" s="545"/>
      <c r="E10" s="545" t="s">
        <v>1552</v>
      </c>
      <c r="F10" s="545"/>
      <c r="G10" s="20"/>
      <c r="H10" s="20"/>
      <c r="I10" s="19"/>
      <c r="J10" s="21"/>
      <c r="K10" s="21"/>
      <c r="L10" s="21"/>
      <c r="M10" s="21"/>
      <c r="N10" s="21"/>
      <c r="O10" s="21"/>
    </row>
    <row r="11" spans="1:55" s="17" customFormat="1" ht="14.4" x14ac:dyDescent="0.3">
      <c r="B11" s="232" t="s">
        <v>240</v>
      </c>
      <c r="C11" s="549" t="s">
        <v>66</v>
      </c>
      <c r="D11" s="550"/>
      <c r="E11" s="545" t="s">
        <v>1553</v>
      </c>
      <c r="F11" s="545"/>
      <c r="G11" s="20"/>
      <c r="H11" s="20"/>
      <c r="I11" s="19"/>
      <c r="J11" s="21"/>
      <c r="K11" s="21"/>
      <c r="L11" s="21"/>
      <c r="M11" s="21"/>
      <c r="N11" s="21"/>
      <c r="O11" s="21"/>
    </row>
    <row r="12" spans="1:55" s="17" customFormat="1" ht="14.4" x14ac:dyDescent="0.3">
      <c r="B12" s="232" t="s">
        <v>241</v>
      </c>
      <c r="C12" s="553" t="s">
        <v>66</v>
      </c>
      <c r="D12" s="554"/>
      <c r="E12" s="555" t="s">
        <v>1554</v>
      </c>
      <c r="F12" s="555"/>
      <c r="G12" s="20"/>
      <c r="H12" s="20"/>
      <c r="I12" s="19"/>
      <c r="J12" s="21"/>
      <c r="K12" s="21"/>
      <c r="L12" s="21"/>
      <c r="M12" s="21"/>
      <c r="N12" s="21"/>
      <c r="O12" s="21"/>
    </row>
    <row r="13" spans="1:55" s="17" customFormat="1" ht="14.4" x14ac:dyDescent="0.3">
      <c r="B13" s="100"/>
      <c r="C13" s="75"/>
      <c r="D13" s="11"/>
      <c r="E13" s="97"/>
      <c r="F13" s="19"/>
      <c r="G13" s="20"/>
      <c r="H13" s="20"/>
      <c r="I13" s="19"/>
      <c r="J13" s="21"/>
      <c r="K13" s="21"/>
      <c r="L13" s="21"/>
      <c r="M13" s="21"/>
      <c r="N13" s="21"/>
      <c r="O13" s="21"/>
    </row>
    <row r="14" spans="1:55" ht="14.4" x14ac:dyDescent="0.3">
      <c r="A14" s="17"/>
      <c r="B14" s="212" t="s">
        <v>1555</v>
      </c>
      <c r="C14" s="556" t="s">
        <v>232</v>
      </c>
      <c r="D14" s="557"/>
      <c r="E14" s="557"/>
      <c r="F14" s="557"/>
      <c r="G14" s="557"/>
      <c r="H14" s="557"/>
      <c r="I14" s="558"/>
      <c r="J14" s="101"/>
      <c r="K14" s="21"/>
      <c r="L14" s="21"/>
      <c r="M14" s="21"/>
      <c r="N14" s="21"/>
      <c r="O14" s="21"/>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row>
    <row r="15" spans="1:55" ht="90.75" customHeight="1" x14ac:dyDescent="0.3">
      <c r="A15" s="17"/>
      <c r="B15" s="213" t="s">
        <v>1556</v>
      </c>
      <c r="C15" s="559" t="s">
        <v>1557</v>
      </c>
      <c r="D15" s="560"/>
      <c r="E15" s="560"/>
      <c r="F15" s="560"/>
      <c r="G15" s="560"/>
      <c r="H15" s="560"/>
      <c r="I15" s="561"/>
      <c r="J15" s="101"/>
      <c r="K15" s="21"/>
      <c r="L15" s="21"/>
      <c r="M15" s="21"/>
      <c r="N15" s="21"/>
      <c r="O15" s="21"/>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row>
    <row r="16" spans="1:55" ht="39" customHeight="1" x14ac:dyDescent="0.3">
      <c r="A16" s="17"/>
      <c r="B16" s="214" t="s">
        <v>1558</v>
      </c>
      <c r="C16" s="562" t="s">
        <v>1559</v>
      </c>
      <c r="D16" s="562"/>
      <c r="E16" s="562"/>
      <c r="F16" s="562"/>
      <c r="G16" s="562"/>
      <c r="H16" s="562"/>
      <c r="I16" s="562"/>
      <c r="J16" s="101"/>
      <c r="K16" s="21"/>
      <c r="L16" s="21"/>
      <c r="M16" s="21"/>
      <c r="N16" s="21"/>
      <c r="O16" s="21"/>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row>
    <row r="17" spans="1:64" ht="31.8" x14ac:dyDescent="0.3">
      <c r="A17" s="17"/>
      <c r="B17" s="547" t="s">
        <v>1560</v>
      </c>
      <c r="C17" s="215" t="s">
        <v>1561</v>
      </c>
      <c r="D17" s="216" t="s">
        <v>1562</v>
      </c>
      <c r="E17" s="215" t="s">
        <v>1563</v>
      </c>
      <c r="F17" s="215" t="s">
        <v>1564</v>
      </c>
      <c r="G17" s="217" t="s">
        <v>1565</v>
      </c>
      <c r="H17" s="217" t="s">
        <v>1566</v>
      </c>
      <c r="I17" s="217" t="s">
        <v>80</v>
      </c>
      <c r="J17" s="218" t="s">
        <v>790</v>
      </c>
      <c r="K17" s="21"/>
      <c r="L17" s="21"/>
      <c r="M17" s="21"/>
      <c r="N17" s="21"/>
      <c r="O17" s="21"/>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row>
    <row r="18" spans="1:64" ht="225" customHeight="1" x14ac:dyDescent="0.3">
      <c r="A18" s="17"/>
      <c r="B18" s="548"/>
      <c r="C18" s="219" t="s">
        <v>1567</v>
      </c>
      <c r="D18" s="219" t="s">
        <v>1568</v>
      </c>
      <c r="E18" s="220" t="s">
        <v>1569</v>
      </c>
      <c r="F18" s="210" t="s">
        <v>1570</v>
      </c>
      <c r="G18" s="221" t="s">
        <v>797</v>
      </c>
      <c r="H18" s="222"/>
      <c r="I18" s="222"/>
      <c r="J18" s="223">
        <f>IF(G18="","0",IF(G18="Pass",1,IF(G18="Fail",0,IF(G18="TBD",0,IF(G18="N/A (Please provide reason)",1)))))</f>
        <v>0</v>
      </c>
      <c r="K18" s="21"/>
      <c r="L18" s="21"/>
      <c r="M18" s="21"/>
      <c r="N18" s="21"/>
      <c r="O18" s="21"/>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row>
    <row r="19" spans="1:64" ht="87" customHeight="1" x14ac:dyDescent="0.3">
      <c r="A19" s="17"/>
      <c r="B19" s="548"/>
      <c r="C19" s="219" t="s">
        <v>1571</v>
      </c>
      <c r="D19" s="219" t="s">
        <v>1572</v>
      </c>
      <c r="E19" s="220" t="s">
        <v>1573</v>
      </c>
      <c r="F19" s="210" t="s">
        <v>1574</v>
      </c>
      <c r="G19" s="221" t="s">
        <v>797</v>
      </c>
      <c r="H19" s="222"/>
      <c r="I19" s="222"/>
      <c r="J19" s="223">
        <f>IF(G19="","0",IF(G19="Pass",1,IF(G19="Fail",0,IF(G19="TBD",0,IF(G19="N/A (Please provide reason)",1)))))</f>
        <v>0</v>
      </c>
      <c r="K19" s="21"/>
      <c r="L19" s="21"/>
      <c r="M19" s="21"/>
      <c r="N19" s="21"/>
      <c r="O19" s="21"/>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row>
    <row r="20" spans="1:64" ht="14.4" x14ac:dyDescent="0.3">
      <c r="A20" s="17"/>
      <c r="B20" s="224" t="s">
        <v>1575</v>
      </c>
      <c r="C20" s="225" t="str">
        <f>IF(K20=100%, "Complete", "Incomplete")</f>
        <v>Incomplete</v>
      </c>
      <c r="D20" s="102"/>
      <c r="E20" s="103"/>
      <c r="F20" s="102"/>
      <c r="G20" s="104"/>
      <c r="H20" s="104"/>
      <c r="I20" s="102"/>
      <c r="J20" s="102"/>
      <c r="K20" s="226">
        <f>SUM(J18:J19) / (COUNT(J18:J19))</f>
        <v>0</v>
      </c>
      <c r="L20" s="21"/>
      <c r="M20" s="21"/>
      <c r="N20" s="21"/>
      <c r="O20" s="21"/>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row>
    <row r="21" spans="1:64" ht="14.4" x14ac:dyDescent="0.3">
      <c r="A21" s="11"/>
      <c r="B21" s="11"/>
      <c r="C21" s="11"/>
      <c r="D21" s="11"/>
      <c r="E21" s="75"/>
      <c r="F21" s="11"/>
      <c r="G21" s="83"/>
      <c r="H21" s="83"/>
      <c r="I21" s="11"/>
      <c r="J21" s="101"/>
      <c r="K21" s="21"/>
      <c r="L21" s="21"/>
      <c r="M21" s="21"/>
      <c r="N21" s="21"/>
      <c r="O21" s="21"/>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4" ht="20.100000000000001" customHeight="1" x14ac:dyDescent="0.3">
      <c r="A22" s="17"/>
      <c r="B22" s="212" t="s">
        <v>1555</v>
      </c>
      <c r="C22" s="551" t="s">
        <v>233</v>
      </c>
      <c r="D22" s="551"/>
      <c r="E22" s="551"/>
      <c r="F22" s="551"/>
      <c r="G22" s="551"/>
      <c r="H22" s="551"/>
      <c r="I22" s="551"/>
      <c r="J22" s="101"/>
      <c r="K22" s="21"/>
      <c r="L22" s="21"/>
      <c r="M22" s="21"/>
      <c r="N22" s="21"/>
      <c r="O22" s="21"/>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row>
    <row r="23" spans="1:64" ht="168" customHeight="1" x14ac:dyDescent="0.3">
      <c r="A23" s="17"/>
      <c r="B23" s="213" t="s">
        <v>1556</v>
      </c>
      <c r="C23" s="559" t="s">
        <v>1576</v>
      </c>
      <c r="D23" s="560"/>
      <c r="E23" s="560"/>
      <c r="F23" s="560"/>
      <c r="G23" s="560"/>
      <c r="H23" s="560"/>
      <c r="I23" s="561"/>
      <c r="J23" s="101"/>
      <c r="K23" s="21"/>
      <c r="L23" s="21"/>
      <c r="M23" s="21"/>
      <c r="N23" s="21"/>
      <c r="O23" s="21"/>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row>
    <row r="24" spans="1:64" ht="47.85" customHeight="1" x14ac:dyDescent="0.3">
      <c r="A24" s="17"/>
      <c r="B24" s="214" t="s">
        <v>1558</v>
      </c>
      <c r="C24" s="563" t="s">
        <v>1577</v>
      </c>
      <c r="D24" s="564"/>
      <c r="E24" s="564"/>
      <c r="F24" s="564"/>
      <c r="G24" s="564"/>
      <c r="H24" s="564"/>
      <c r="I24" s="565"/>
      <c r="J24" s="101"/>
      <c r="K24" s="21"/>
      <c r="L24" s="21"/>
      <c r="M24" s="21"/>
      <c r="N24" s="21"/>
      <c r="O24" s="21"/>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row>
    <row r="25" spans="1:64" ht="33" customHeight="1" x14ac:dyDescent="0.3">
      <c r="A25" s="17"/>
      <c r="B25" s="547" t="s">
        <v>1560</v>
      </c>
      <c r="C25" s="215" t="s">
        <v>1561</v>
      </c>
      <c r="D25" s="216" t="s">
        <v>1562</v>
      </c>
      <c r="E25" s="215" t="s">
        <v>1563</v>
      </c>
      <c r="F25" s="215" t="s">
        <v>1564</v>
      </c>
      <c r="G25" s="217" t="s">
        <v>1565</v>
      </c>
      <c r="H25" s="217" t="s">
        <v>1566</v>
      </c>
      <c r="I25" s="217" t="s">
        <v>80</v>
      </c>
      <c r="J25" s="218" t="s">
        <v>790</v>
      </c>
      <c r="K25" s="21"/>
      <c r="L25" s="21"/>
      <c r="M25" s="21"/>
      <c r="N25" s="21"/>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s="22" customFormat="1" ht="30" customHeight="1" x14ac:dyDescent="0.3">
      <c r="A26" s="17"/>
      <c r="B26" s="548"/>
      <c r="C26" s="210" t="s">
        <v>1578</v>
      </c>
      <c r="D26" s="219" t="s">
        <v>385</v>
      </c>
      <c r="E26" s="220" t="s">
        <v>386</v>
      </c>
      <c r="F26" s="219" t="s">
        <v>1579</v>
      </c>
      <c r="G26" s="221" t="s">
        <v>797</v>
      </c>
      <c r="H26" s="222"/>
      <c r="I26" s="222"/>
      <c r="J26" s="223">
        <f t="shared" ref="J26:J34" si="0">IF(G26="","0",IF(G26="Pass",1,IF(G26="Fail",0,IF(G26="TBD",0,IF(G26="N/A (Please provide reason)",1)))))</f>
        <v>0</v>
      </c>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row>
    <row r="27" spans="1:64" s="22" customFormat="1" ht="36.75" customHeight="1" x14ac:dyDescent="0.3">
      <c r="A27" s="17"/>
      <c r="B27" s="548"/>
      <c r="C27" s="210" t="s">
        <v>1580</v>
      </c>
      <c r="D27" s="210" t="s">
        <v>1581</v>
      </c>
      <c r="E27" s="211" t="s">
        <v>1582</v>
      </c>
      <c r="F27" s="210" t="s">
        <v>1583</v>
      </c>
      <c r="G27" s="221" t="s">
        <v>797</v>
      </c>
      <c r="H27" s="222"/>
      <c r="I27" s="222"/>
      <c r="J27" s="223">
        <f t="shared" si="0"/>
        <v>0</v>
      </c>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row>
    <row r="28" spans="1:64" s="22" customFormat="1" ht="50.1" customHeight="1" x14ac:dyDescent="0.3">
      <c r="A28" s="17"/>
      <c r="B28" s="548"/>
      <c r="C28" s="210" t="s">
        <v>1584</v>
      </c>
      <c r="D28" s="219" t="s">
        <v>1585</v>
      </c>
      <c r="E28" s="220" t="s">
        <v>1586</v>
      </c>
      <c r="F28" s="210" t="s">
        <v>1587</v>
      </c>
      <c r="G28" s="221" t="s">
        <v>797</v>
      </c>
      <c r="H28" s="222"/>
      <c r="I28" s="222"/>
      <c r="J28" s="223">
        <f t="shared" si="0"/>
        <v>0</v>
      </c>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row>
    <row r="29" spans="1:64" s="22" customFormat="1" ht="72.75" customHeight="1" x14ac:dyDescent="0.3">
      <c r="A29" s="17"/>
      <c r="B29" s="548"/>
      <c r="C29" s="210" t="s">
        <v>1588</v>
      </c>
      <c r="D29" s="210" t="s">
        <v>1589</v>
      </c>
      <c r="E29" s="211" t="s">
        <v>1590</v>
      </c>
      <c r="F29" s="210" t="s">
        <v>1591</v>
      </c>
      <c r="G29" s="221" t="s">
        <v>797</v>
      </c>
      <c r="H29" s="222"/>
      <c r="I29" s="222"/>
      <c r="J29" s="223">
        <f t="shared" si="0"/>
        <v>0</v>
      </c>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row>
    <row r="30" spans="1:64" s="22" customFormat="1" ht="17.25" customHeight="1" x14ac:dyDescent="0.3">
      <c r="A30" s="17"/>
      <c r="B30" s="548"/>
      <c r="C30" s="210" t="s">
        <v>1592</v>
      </c>
      <c r="D30" s="210" t="s">
        <v>1593</v>
      </c>
      <c r="E30" s="220" t="s">
        <v>548</v>
      </c>
      <c r="F30" s="210" t="s">
        <v>1594</v>
      </c>
      <c r="G30" s="221" t="s">
        <v>797</v>
      </c>
      <c r="H30" s="222"/>
      <c r="I30" s="222"/>
      <c r="J30" s="223">
        <f t="shared" si="0"/>
        <v>0</v>
      </c>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row>
    <row r="31" spans="1:64" s="22" customFormat="1" ht="17.25" customHeight="1" x14ac:dyDescent="0.3">
      <c r="A31" s="17"/>
      <c r="B31" s="548"/>
      <c r="C31" s="210" t="s">
        <v>1595</v>
      </c>
      <c r="D31" s="210" t="s">
        <v>1596</v>
      </c>
      <c r="E31" s="220" t="s">
        <v>510</v>
      </c>
      <c r="F31" s="210" t="s">
        <v>1597</v>
      </c>
      <c r="G31" s="221" t="s">
        <v>797</v>
      </c>
      <c r="H31" s="222"/>
      <c r="I31" s="222"/>
      <c r="J31" s="223">
        <f t="shared" si="0"/>
        <v>0</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row>
    <row r="32" spans="1:64" s="22" customFormat="1" ht="46.5" customHeight="1" x14ac:dyDescent="0.3">
      <c r="A32" s="17"/>
      <c r="B32" s="548"/>
      <c r="C32" s="210" t="s">
        <v>1598</v>
      </c>
      <c r="D32" s="210" t="s">
        <v>1599</v>
      </c>
      <c r="E32" s="211" t="s">
        <v>1600</v>
      </c>
      <c r="F32" s="210" t="s">
        <v>1601</v>
      </c>
      <c r="G32" s="221" t="s">
        <v>797</v>
      </c>
      <c r="H32" s="222"/>
      <c r="I32" s="222"/>
      <c r="J32" s="223">
        <f t="shared" si="0"/>
        <v>0</v>
      </c>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row>
    <row r="33" spans="1:64" s="22" customFormat="1" ht="78" customHeight="1" x14ac:dyDescent="0.3">
      <c r="A33" s="17"/>
      <c r="B33" s="548"/>
      <c r="C33" s="210" t="s">
        <v>1602</v>
      </c>
      <c r="D33" s="210" t="s">
        <v>1603</v>
      </c>
      <c r="E33" s="211" t="s">
        <v>1604</v>
      </c>
      <c r="F33" s="210" t="s">
        <v>1605</v>
      </c>
      <c r="G33" s="221" t="s">
        <v>797</v>
      </c>
      <c r="H33" s="222"/>
      <c r="I33" s="222"/>
      <c r="J33" s="223">
        <f t="shared" si="0"/>
        <v>0</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s="22" customFormat="1" ht="75.75" customHeight="1" x14ac:dyDescent="0.3">
      <c r="A34" s="17"/>
      <c r="B34" s="548"/>
      <c r="C34" s="210" t="s">
        <v>1606</v>
      </c>
      <c r="D34" s="210" t="s">
        <v>1607</v>
      </c>
      <c r="E34" s="211" t="s">
        <v>1608</v>
      </c>
      <c r="F34" s="210" t="s">
        <v>1609</v>
      </c>
      <c r="G34" s="221" t="s">
        <v>797</v>
      </c>
      <c r="H34" s="222"/>
      <c r="I34" s="222"/>
      <c r="J34" s="223">
        <f t="shared" si="0"/>
        <v>0</v>
      </c>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row>
    <row r="35" spans="1:64" s="26" customFormat="1" ht="20.100000000000001" customHeight="1" x14ac:dyDescent="0.3">
      <c r="A35" s="24"/>
      <c r="B35" s="25" t="s">
        <v>1575</v>
      </c>
      <c r="C35" s="225" t="str">
        <f>IF(K35=100%, "Complete", "Incomplete")</f>
        <v>Incomplete</v>
      </c>
      <c r="D35" s="102"/>
      <c r="E35" s="103"/>
      <c r="F35" s="102"/>
      <c r="G35" s="104"/>
      <c r="H35" s="104"/>
      <c r="I35" s="102"/>
      <c r="J35" s="102"/>
      <c r="K35" s="226">
        <f>SUM(J26:J34) / (COUNT(J26:J34))</f>
        <v>0</v>
      </c>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row>
    <row r="36" spans="1:64" ht="14.4" x14ac:dyDescent="0.3">
      <c r="A36" s="11"/>
      <c r="B36" s="11"/>
      <c r="C36" s="11"/>
      <c r="D36" s="11"/>
      <c r="E36" s="75"/>
      <c r="F36" s="11"/>
      <c r="G36" s="83"/>
      <c r="H36" s="83"/>
      <c r="I36" s="11"/>
      <c r="J36" s="101"/>
      <c r="K36" s="21"/>
      <c r="L36" s="21"/>
      <c r="M36" s="21"/>
      <c r="N36" s="21"/>
      <c r="O36" s="21"/>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row>
    <row r="37" spans="1:64" ht="14.4" x14ac:dyDescent="0.3">
      <c r="A37" s="11"/>
      <c r="B37" s="212" t="s">
        <v>1555</v>
      </c>
      <c r="C37" s="551" t="s">
        <v>234</v>
      </c>
      <c r="D37" s="551"/>
      <c r="E37" s="551"/>
      <c r="F37" s="551"/>
      <c r="G37" s="551"/>
      <c r="H37" s="551"/>
      <c r="I37" s="551"/>
      <c r="J37" s="101"/>
      <c r="K37" s="21"/>
      <c r="L37" s="21"/>
      <c r="M37" s="21"/>
      <c r="N37" s="21"/>
      <c r="O37" s="21"/>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row>
    <row r="38" spans="1:64" ht="169.5" customHeight="1" x14ac:dyDescent="0.3">
      <c r="A38" s="11"/>
      <c r="B38" s="213" t="s">
        <v>1556</v>
      </c>
      <c r="C38" s="552" t="s">
        <v>1610</v>
      </c>
      <c r="D38" s="552"/>
      <c r="E38" s="552"/>
      <c r="F38" s="552"/>
      <c r="G38" s="552"/>
      <c r="H38" s="552"/>
      <c r="I38" s="552"/>
      <c r="J38" s="101"/>
      <c r="K38" s="21"/>
      <c r="L38" s="21"/>
      <c r="M38" s="21"/>
      <c r="N38" s="21"/>
      <c r="O38" s="21"/>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row>
    <row r="39" spans="1:64" ht="51.75" customHeight="1" x14ac:dyDescent="0.3">
      <c r="A39" s="11"/>
      <c r="B39" s="214" t="s">
        <v>1558</v>
      </c>
      <c r="C39" s="562" t="s">
        <v>1611</v>
      </c>
      <c r="D39" s="562"/>
      <c r="E39" s="562"/>
      <c r="F39" s="562"/>
      <c r="G39" s="562"/>
      <c r="H39" s="562"/>
      <c r="I39" s="562"/>
      <c r="J39" s="101"/>
      <c r="K39" s="21"/>
      <c r="L39" s="21"/>
      <c r="M39" s="21"/>
      <c r="N39" s="21"/>
      <c r="O39" s="21"/>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row>
    <row r="40" spans="1:64" ht="31.8" x14ac:dyDescent="0.3">
      <c r="A40" s="11"/>
      <c r="B40" s="547" t="s">
        <v>1560</v>
      </c>
      <c r="C40" s="215" t="s">
        <v>1561</v>
      </c>
      <c r="D40" s="216" t="s">
        <v>1562</v>
      </c>
      <c r="E40" s="215" t="s">
        <v>1563</v>
      </c>
      <c r="F40" s="215" t="s">
        <v>1564</v>
      </c>
      <c r="G40" s="217" t="s">
        <v>1565</v>
      </c>
      <c r="H40" s="217" t="s">
        <v>1566</v>
      </c>
      <c r="I40" s="217" t="s">
        <v>80</v>
      </c>
      <c r="J40" s="218" t="s">
        <v>790</v>
      </c>
      <c r="K40" s="21"/>
      <c r="L40" s="21"/>
      <c r="M40" s="21"/>
      <c r="N40" s="21"/>
      <c r="O40" s="21"/>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row>
    <row r="41" spans="1:64" ht="33" customHeight="1" x14ac:dyDescent="0.3">
      <c r="A41" s="11"/>
      <c r="B41" s="548"/>
      <c r="C41" s="210" t="s">
        <v>1580</v>
      </c>
      <c r="D41" s="210" t="s">
        <v>1612</v>
      </c>
      <c r="E41" s="211" t="s">
        <v>1582</v>
      </c>
      <c r="F41" s="219" t="s">
        <v>1613</v>
      </c>
      <c r="G41" s="221" t="s">
        <v>797</v>
      </c>
      <c r="H41" s="222"/>
      <c r="I41" s="222"/>
      <c r="J41" s="223">
        <f t="shared" ref="J41:J49" si="1">IF(G41="","0",IF(G41="Pass",1,IF(G41="Fail",0,IF(G41="TBD",0,IF(G41="N/A (Please provide reason)",1)))))</f>
        <v>0</v>
      </c>
      <c r="K41" s="21"/>
      <c r="L41" s="21"/>
      <c r="M41" s="21"/>
      <c r="N41" s="21"/>
      <c r="O41" s="21"/>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4" ht="48" customHeight="1" x14ac:dyDescent="0.3">
      <c r="A42" s="11"/>
      <c r="B42" s="548"/>
      <c r="C42" s="210" t="s">
        <v>1578</v>
      </c>
      <c r="D42" s="219" t="s">
        <v>1614</v>
      </c>
      <c r="E42" s="220" t="s">
        <v>1615</v>
      </c>
      <c r="F42" s="219" t="s">
        <v>1616</v>
      </c>
      <c r="G42" s="221" t="s">
        <v>797</v>
      </c>
      <c r="H42" s="222"/>
      <c r="I42" s="222"/>
      <c r="J42" s="223">
        <f t="shared" si="1"/>
        <v>0</v>
      </c>
      <c r="K42" s="21"/>
      <c r="L42" s="21"/>
      <c r="M42" s="21"/>
      <c r="N42" s="21"/>
      <c r="O42" s="21"/>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row>
    <row r="43" spans="1:64" ht="33.6" customHeight="1" x14ac:dyDescent="0.3">
      <c r="A43" s="11"/>
      <c r="B43" s="548"/>
      <c r="C43" s="210" t="s">
        <v>1584</v>
      </c>
      <c r="D43" s="219" t="s">
        <v>1617</v>
      </c>
      <c r="E43" s="220" t="s">
        <v>1618</v>
      </c>
      <c r="F43" s="219" t="s">
        <v>1619</v>
      </c>
      <c r="G43" s="221" t="s">
        <v>797</v>
      </c>
      <c r="H43" s="222"/>
      <c r="I43" s="222"/>
      <c r="J43" s="223">
        <f t="shared" si="1"/>
        <v>0</v>
      </c>
      <c r="K43" s="21"/>
      <c r="L43" s="21"/>
      <c r="M43" s="21"/>
      <c r="N43" s="21"/>
      <c r="O43" s="21"/>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row>
    <row r="44" spans="1:64" ht="110.25" customHeight="1" x14ac:dyDescent="0.3">
      <c r="A44" s="11"/>
      <c r="B44" s="548"/>
      <c r="C44" s="210" t="s">
        <v>1620</v>
      </c>
      <c r="D44" s="210" t="s">
        <v>1621</v>
      </c>
      <c r="E44" s="211" t="s">
        <v>1622</v>
      </c>
      <c r="F44" s="219" t="s">
        <v>1620</v>
      </c>
      <c r="G44" s="221" t="s">
        <v>797</v>
      </c>
      <c r="H44" s="222"/>
      <c r="I44" s="222"/>
      <c r="J44" s="223">
        <f t="shared" si="1"/>
        <v>0</v>
      </c>
      <c r="K44" s="21"/>
      <c r="L44" s="21"/>
      <c r="M44" s="21"/>
      <c r="N44" s="21"/>
      <c r="O44" s="21"/>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row>
    <row r="45" spans="1:64" ht="122.25" customHeight="1" x14ac:dyDescent="0.3">
      <c r="A45" s="11"/>
      <c r="B45" s="548"/>
      <c r="C45" s="210" t="s">
        <v>1623</v>
      </c>
      <c r="D45" s="210" t="s">
        <v>1624</v>
      </c>
      <c r="E45" s="211" t="s">
        <v>1625</v>
      </c>
      <c r="F45" s="219" t="s">
        <v>1626</v>
      </c>
      <c r="G45" s="221" t="s">
        <v>797</v>
      </c>
      <c r="H45" s="222"/>
      <c r="I45" s="222"/>
      <c r="J45" s="223">
        <f t="shared" si="1"/>
        <v>0</v>
      </c>
      <c r="K45" s="21"/>
      <c r="L45" s="21"/>
      <c r="M45" s="21"/>
      <c r="N45" s="21"/>
      <c r="O45" s="21"/>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row>
    <row r="46" spans="1:64" ht="33" customHeight="1" x14ac:dyDescent="0.3">
      <c r="A46" s="11"/>
      <c r="B46" s="548"/>
      <c r="C46" s="210" t="s">
        <v>1627</v>
      </c>
      <c r="D46" s="210" t="s">
        <v>1628</v>
      </c>
      <c r="E46" s="211" t="s">
        <v>1629</v>
      </c>
      <c r="F46" s="219" t="s">
        <v>1630</v>
      </c>
      <c r="G46" s="221" t="s">
        <v>797</v>
      </c>
      <c r="H46" s="222"/>
      <c r="I46" s="222"/>
      <c r="J46" s="223">
        <f t="shared" si="1"/>
        <v>0</v>
      </c>
      <c r="K46" s="21"/>
      <c r="L46" s="21"/>
      <c r="M46" s="21"/>
      <c r="N46" s="21"/>
      <c r="O46" s="21"/>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row>
    <row r="47" spans="1:64" ht="106.5" customHeight="1" x14ac:dyDescent="0.3">
      <c r="A47" s="11"/>
      <c r="B47" s="548"/>
      <c r="C47" s="210" t="s">
        <v>1598</v>
      </c>
      <c r="D47" s="210" t="s">
        <v>1631</v>
      </c>
      <c r="E47" s="211" t="s">
        <v>1632</v>
      </c>
      <c r="F47" s="219" t="s">
        <v>1633</v>
      </c>
      <c r="G47" s="221" t="s">
        <v>797</v>
      </c>
      <c r="H47" s="222"/>
      <c r="I47" s="222"/>
      <c r="J47" s="223">
        <f t="shared" si="1"/>
        <v>0</v>
      </c>
      <c r="K47" s="21"/>
      <c r="L47" s="21"/>
      <c r="M47" s="21"/>
      <c r="N47" s="21"/>
      <c r="O47" s="21"/>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row>
    <row r="48" spans="1:64" ht="91.5" customHeight="1" x14ac:dyDescent="0.3">
      <c r="A48" s="11"/>
      <c r="B48" s="229"/>
      <c r="C48" s="210" t="s">
        <v>1634</v>
      </c>
      <c r="D48" s="210" t="s">
        <v>1635</v>
      </c>
      <c r="E48" s="211" t="s">
        <v>1636</v>
      </c>
      <c r="F48" s="219" t="s">
        <v>1637</v>
      </c>
      <c r="G48" s="221" t="s">
        <v>797</v>
      </c>
      <c r="H48" s="222"/>
      <c r="I48" s="222"/>
      <c r="J48" s="223">
        <f t="shared" si="1"/>
        <v>0</v>
      </c>
      <c r="K48" s="21"/>
      <c r="L48" s="21"/>
      <c r="M48" s="21"/>
      <c r="N48" s="21"/>
      <c r="O48" s="21"/>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row>
    <row r="49" spans="1:64" ht="76.5" customHeight="1" x14ac:dyDescent="0.3">
      <c r="A49" s="11"/>
      <c r="B49" s="229"/>
      <c r="C49" s="210" t="s">
        <v>1638</v>
      </c>
      <c r="D49" s="210" t="s">
        <v>1639</v>
      </c>
      <c r="E49" s="211" t="s">
        <v>1640</v>
      </c>
      <c r="F49" s="219" t="s">
        <v>1609</v>
      </c>
      <c r="G49" s="221" t="s">
        <v>797</v>
      </c>
      <c r="H49" s="222"/>
      <c r="I49" s="222"/>
      <c r="J49" s="223">
        <f t="shared" si="1"/>
        <v>0</v>
      </c>
      <c r="K49" s="21"/>
      <c r="L49" s="21"/>
      <c r="M49" s="21"/>
      <c r="N49" s="21"/>
      <c r="O49" s="21"/>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row>
    <row r="50" spans="1:64" ht="14.4" x14ac:dyDescent="0.3">
      <c r="A50" s="11"/>
      <c r="B50" s="224" t="s">
        <v>1575</v>
      </c>
      <c r="C50" s="225" t="str">
        <f>IF(K50=100%, "Complete", "Incomplete")</f>
        <v>Incomplete</v>
      </c>
      <c r="D50" s="102"/>
      <c r="E50" s="103"/>
      <c r="F50" s="102"/>
      <c r="G50" s="104"/>
      <c r="H50" s="104"/>
      <c r="I50" s="102"/>
      <c r="J50" s="102"/>
      <c r="K50" s="226">
        <f>SUM(J41:J49) / (COUNT(J41:J49))</f>
        <v>0</v>
      </c>
      <c r="L50" s="21"/>
      <c r="M50" s="21"/>
      <c r="N50" s="21"/>
      <c r="O50" s="21"/>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row>
    <row r="51" spans="1:64" ht="14.4" x14ac:dyDescent="0.3">
      <c r="A51" s="11"/>
      <c r="B51" s="11"/>
      <c r="C51" s="11"/>
      <c r="D51" s="11"/>
      <c r="E51" s="75"/>
      <c r="F51" s="11"/>
      <c r="G51" s="83"/>
      <c r="H51" s="83"/>
      <c r="I51" s="11"/>
      <c r="J51" s="101"/>
      <c r="L51" s="21"/>
      <c r="M51" s="21"/>
      <c r="N51" s="21"/>
      <c r="O51" s="21"/>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row>
    <row r="52" spans="1:64" ht="14.4" x14ac:dyDescent="0.3">
      <c r="A52" s="11"/>
      <c r="B52" s="11"/>
      <c r="C52" s="11"/>
      <c r="D52" s="11"/>
      <c r="E52" s="75"/>
      <c r="F52" s="11"/>
      <c r="G52" s="83"/>
      <c r="H52" s="83"/>
      <c r="I52" s="11"/>
      <c r="J52" s="101"/>
      <c r="L52" s="21"/>
      <c r="M52" s="21"/>
      <c r="N52" s="21"/>
      <c r="O52" s="21"/>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row>
    <row r="53" spans="1:64" s="22" customFormat="1" ht="14.4" x14ac:dyDescent="0.3">
      <c r="A53" s="11"/>
      <c r="B53" s="212" t="s">
        <v>1555</v>
      </c>
      <c r="C53" s="551" t="s">
        <v>235</v>
      </c>
      <c r="D53" s="551"/>
      <c r="E53" s="551"/>
      <c r="F53" s="551"/>
      <c r="G53" s="551"/>
      <c r="H53" s="551"/>
      <c r="I53" s="551"/>
      <c r="J53" s="10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row>
    <row r="54" spans="1:64" ht="136.5" customHeight="1" x14ac:dyDescent="0.3">
      <c r="A54" s="17"/>
      <c r="B54" s="213" t="s">
        <v>1556</v>
      </c>
      <c r="C54" s="559" t="s">
        <v>1641</v>
      </c>
      <c r="D54" s="560"/>
      <c r="E54" s="560"/>
      <c r="F54" s="560"/>
      <c r="G54" s="560"/>
      <c r="H54" s="560"/>
      <c r="I54" s="561"/>
      <c r="J54" s="101"/>
      <c r="K54" s="21"/>
      <c r="L54" s="21"/>
      <c r="M54" s="21"/>
      <c r="N54" s="21"/>
      <c r="O54" s="21"/>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row>
    <row r="55" spans="1:64" ht="49.5" customHeight="1" x14ac:dyDescent="0.3">
      <c r="A55" s="17"/>
      <c r="B55" s="214" t="s">
        <v>1558</v>
      </c>
      <c r="C55" s="563" t="s">
        <v>1577</v>
      </c>
      <c r="D55" s="564"/>
      <c r="E55" s="564"/>
      <c r="F55" s="564"/>
      <c r="G55" s="564"/>
      <c r="H55" s="564"/>
      <c r="I55" s="565"/>
      <c r="J55" s="101"/>
      <c r="K55" s="21"/>
      <c r="L55" s="21"/>
      <c r="M55" s="21"/>
      <c r="N55" s="21"/>
      <c r="O55" s="21"/>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row>
    <row r="56" spans="1:64" ht="31.8" x14ac:dyDescent="0.3">
      <c r="A56" s="17"/>
      <c r="B56" s="547" t="s">
        <v>1560</v>
      </c>
      <c r="C56" s="215" t="s">
        <v>1561</v>
      </c>
      <c r="D56" s="216" t="s">
        <v>1562</v>
      </c>
      <c r="E56" s="215" t="s">
        <v>1563</v>
      </c>
      <c r="F56" s="215" t="s">
        <v>1564</v>
      </c>
      <c r="G56" s="217" t="s">
        <v>1565</v>
      </c>
      <c r="H56" s="217" t="s">
        <v>1566</v>
      </c>
      <c r="I56" s="217" t="s">
        <v>80</v>
      </c>
      <c r="J56" s="218" t="s">
        <v>790</v>
      </c>
      <c r="K56" s="21"/>
      <c r="L56" s="21"/>
      <c r="M56" s="21"/>
      <c r="N56" s="21"/>
      <c r="O56" s="21"/>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row>
    <row r="57" spans="1:64" ht="17.850000000000001" customHeight="1" x14ac:dyDescent="0.3">
      <c r="A57" s="17"/>
      <c r="B57" s="548"/>
      <c r="C57" s="210" t="s">
        <v>1578</v>
      </c>
      <c r="D57" s="210" t="s">
        <v>385</v>
      </c>
      <c r="E57" s="211" t="s">
        <v>386</v>
      </c>
      <c r="F57" s="210" t="s">
        <v>1579</v>
      </c>
      <c r="G57" s="221" t="s">
        <v>797</v>
      </c>
      <c r="H57" s="222"/>
      <c r="I57" s="222"/>
      <c r="J57" s="223">
        <f t="shared" ref="J57:J64" si="2">IF(G57="","0",IF(G57="Pass",1,IF(G57="Fail",0,IF(G57="TBD",0,IF(G57="N/A (Please provide reason)",1)))))</f>
        <v>0</v>
      </c>
      <c r="K57" s="21"/>
      <c r="L57" s="21"/>
      <c r="M57" s="21"/>
      <c r="N57" s="21"/>
      <c r="O57" s="21"/>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row>
    <row r="58" spans="1:64" ht="14.4" x14ac:dyDescent="0.3">
      <c r="A58" s="17"/>
      <c r="B58" s="548"/>
      <c r="C58" s="210" t="s">
        <v>1642</v>
      </c>
      <c r="D58" s="210" t="s">
        <v>356</v>
      </c>
      <c r="E58" s="211" t="s">
        <v>357</v>
      </c>
      <c r="F58" s="210" t="s">
        <v>1643</v>
      </c>
      <c r="G58" s="221" t="s">
        <v>797</v>
      </c>
      <c r="H58" s="222"/>
      <c r="I58" s="222"/>
      <c r="J58" s="223">
        <f t="shared" si="2"/>
        <v>0</v>
      </c>
      <c r="K58" s="21"/>
      <c r="L58" s="21"/>
      <c r="M58" s="21"/>
      <c r="N58" s="21"/>
      <c r="O58" s="21"/>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row>
    <row r="59" spans="1:64" ht="28.8" x14ac:dyDescent="0.3">
      <c r="A59" s="17"/>
      <c r="B59" s="548"/>
      <c r="C59" s="210" t="s">
        <v>1580</v>
      </c>
      <c r="D59" s="210" t="s">
        <v>1644</v>
      </c>
      <c r="E59" s="211" t="s">
        <v>1645</v>
      </c>
      <c r="F59" s="210" t="s">
        <v>1646</v>
      </c>
      <c r="G59" s="221" t="s">
        <v>797</v>
      </c>
      <c r="H59" s="222"/>
      <c r="I59" s="222"/>
      <c r="J59" s="223">
        <f t="shared" si="2"/>
        <v>0</v>
      </c>
      <c r="K59" s="21"/>
      <c r="L59" s="21"/>
      <c r="M59" s="21"/>
      <c r="N59" s="21"/>
      <c r="O59" s="21"/>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row>
    <row r="60" spans="1:64" ht="34.5" customHeight="1" x14ac:dyDescent="0.3">
      <c r="A60" s="17"/>
      <c r="B60" s="548"/>
      <c r="C60" s="210" t="s">
        <v>1647</v>
      </c>
      <c r="D60" s="210" t="s">
        <v>1648</v>
      </c>
      <c r="E60" s="211" t="s">
        <v>1649</v>
      </c>
      <c r="F60" s="210" t="s">
        <v>1650</v>
      </c>
      <c r="G60" s="221" t="s">
        <v>797</v>
      </c>
      <c r="H60" s="222"/>
      <c r="I60" s="222"/>
      <c r="J60" s="223">
        <f t="shared" si="2"/>
        <v>0</v>
      </c>
      <c r="K60" s="21"/>
      <c r="L60" s="21"/>
      <c r="M60" s="21"/>
      <c r="N60" s="21"/>
      <c r="O60" s="21"/>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row>
    <row r="61" spans="1:64" ht="28.8" x14ac:dyDescent="0.3">
      <c r="A61" s="17"/>
      <c r="B61" s="548"/>
      <c r="C61" s="210" t="s">
        <v>1651</v>
      </c>
      <c r="D61" s="210" t="s">
        <v>1652</v>
      </c>
      <c r="E61" s="211" t="s">
        <v>1653</v>
      </c>
      <c r="F61" s="210" t="s">
        <v>1654</v>
      </c>
      <c r="G61" s="221" t="s">
        <v>797</v>
      </c>
      <c r="H61" s="222"/>
      <c r="I61" s="222"/>
      <c r="J61" s="223">
        <f t="shared" si="2"/>
        <v>0</v>
      </c>
      <c r="K61" s="21"/>
      <c r="L61" s="21"/>
      <c r="M61" s="21"/>
      <c r="N61" s="21"/>
      <c r="O61" s="21"/>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row>
    <row r="62" spans="1:64" ht="28.8" x14ac:dyDescent="0.3">
      <c r="A62" s="17"/>
      <c r="B62" s="548"/>
      <c r="C62" s="219" t="s">
        <v>1655</v>
      </c>
      <c r="D62" s="219" t="s">
        <v>650</v>
      </c>
      <c r="E62" s="219" t="s">
        <v>651</v>
      </c>
      <c r="F62" s="219" t="s">
        <v>1656</v>
      </c>
      <c r="G62" s="221" t="s">
        <v>797</v>
      </c>
      <c r="H62" s="222"/>
      <c r="I62" s="222"/>
      <c r="J62" s="223">
        <f t="shared" si="2"/>
        <v>0</v>
      </c>
      <c r="K62" s="21"/>
      <c r="L62" s="21"/>
      <c r="M62" s="21"/>
      <c r="N62" s="21"/>
      <c r="O62" s="21"/>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row>
    <row r="63" spans="1:64" ht="75" customHeight="1" x14ac:dyDescent="0.3">
      <c r="A63" s="17"/>
      <c r="B63" s="548"/>
      <c r="C63" s="219" t="s">
        <v>1657</v>
      </c>
      <c r="D63" s="219" t="s">
        <v>1658</v>
      </c>
      <c r="E63" s="220" t="s">
        <v>1659</v>
      </c>
      <c r="F63" s="219" t="s">
        <v>1660</v>
      </c>
      <c r="G63" s="221" t="s">
        <v>797</v>
      </c>
      <c r="H63" s="222"/>
      <c r="I63" s="222"/>
      <c r="J63" s="223">
        <f t="shared" si="2"/>
        <v>0</v>
      </c>
      <c r="K63" s="21"/>
      <c r="L63" s="21"/>
      <c r="M63" s="21"/>
      <c r="N63" s="21"/>
      <c r="O63" s="21"/>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row>
    <row r="64" spans="1:64" ht="72" x14ac:dyDescent="0.3">
      <c r="A64" s="17"/>
      <c r="B64" s="229"/>
      <c r="C64" s="210" t="s">
        <v>1661</v>
      </c>
      <c r="D64" s="210" t="s">
        <v>1662</v>
      </c>
      <c r="E64" s="211" t="s">
        <v>1640</v>
      </c>
      <c r="F64" s="210" t="s">
        <v>1609</v>
      </c>
      <c r="G64" s="221" t="s">
        <v>797</v>
      </c>
      <c r="H64" s="222"/>
      <c r="I64" s="222"/>
      <c r="J64" s="223">
        <f t="shared" si="2"/>
        <v>0</v>
      </c>
      <c r="K64" s="21"/>
      <c r="L64" s="21"/>
      <c r="M64" s="21"/>
      <c r="N64" s="21"/>
      <c r="O64" s="21"/>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row>
    <row r="65" spans="1:64" ht="14.4" x14ac:dyDescent="0.3">
      <c r="A65" s="17"/>
      <c r="B65" s="224" t="s">
        <v>1575</v>
      </c>
      <c r="C65" s="225" t="str">
        <f>IF(K65=100%, "Complete", "Incomplete")</f>
        <v>Incomplete</v>
      </c>
      <c r="D65" s="102"/>
      <c r="E65" s="103"/>
      <c r="F65" s="102"/>
      <c r="G65" s="104"/>
      <c r="H65" s="104"/>
      <c r="I65" s="102"/>
      <c r="J65" s="102"/>
      <c r="K65" s="226">
        <f>SUM(J57:J64) / (COUNT(J57:J64))</f>
        <v>0</v>
      </c>
      <c r="L65" s="21"/>
      <c r="M65" s="21"/>
      <c r="N65" s="21"/>
      <c r="O65" s="21"/>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row>
    <row r="66" spans="1:64" ht="14.4" x14ac:dyDescent="0.3">
      <c r="A66" s="17"/>
      <c r="B66" s="105"/>
      <c r="C66" s="96"/>
      <c r="D66" s="96"/>
      <c r="E66" s="106"/>
      <c r="F66" s="96"/>
      <c r="G66" s="107"/>
      <c r="H66" s="107"/>
      <c r="I66" s="96"/>
      <c r="J66" s="101"/>
      <c r="K66" s="21"/>
      <c r="L66" s="21"/>
      <c r="M66" s="21"/>
      <c r="N66" s="21"/>
      <c r="O66" s="21"/>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row>
    <row r="67" spans="1:64" ht="14.4" x14ac:dyDescent="0.3">
      <c r="A67" s="17"/>
      <c r="B67" s="105"/>
      <c r="C67" s="96"/>
      <c r="D67" s="96"/>
      <c r="E67" s="106"/>
      <c r="F67" s="96"/>
      <c r="G67" s="107"/>
      <c r="H67" s="107"/>
      <c r="I67" s="96"/>
      <c r="J67" s="101"/>
      <c r="K67" s="21"/>
      <c r="L67" s="21"/>
      <c r="M67" s="21"/>
      <c r="N67" s="21"/>
      <c r="O67" s="21"/>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row>
    <row r="68" spans="1:64" s="22" customFormat="1" ht="14.4" x14ac:dyDescent="0.3">
      <c r="A68" s="11"/>
      <c r="B68" s="212" t="s">
        <v>1555</v>
      </c>
      <c r="C68" s="566" t="s">
        <v>236</v>
      </c>
      <c r="D68" s="566"/>
      <c r="E68" s="566"/>
      <c r="F68" s="566"/>
      <c r="G68" s="566"/>
      <c r="H68" s="566"/>
      <c r="I68" s="566"/>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row>
    <row r="69" spans="1:64" ht="49.5" customHeight="1" x14ac:dyDescent="0.3">
      <c r="A69" s="17"/>
      <c r="B69" s="213" t="s">
        <v>1556</v>
      </c>
      <c r="C69" s="552" t="s">
        <v>1663</v>
      </c>
      <c r="D69" s="552"/>
      <c r="E69" s="552"/>
      <c r="F69" s="552"/>
      <c r="G69" s="552"/>
      <c r="H69" s="552"/>
      <c r="I69" s="552"/>
      <c r="J69" s="21"/>
      <c r="K69" s="21"/>
      <c r="L69" s="21"/>
      <c r="M69" s="21"/>
      <c r="N69" s="21"/>
      <c r="O69" s="21"/>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row>
    <row r="70" spans="1:64" ht="57.75" customHeight="1" x14ac:dyDescent="0.3">
      <c r="A70" s="17"/>
      <c r="B70" s="214" t="s">
        <v>1558</v>
      </c>
      <c r="C70" s="562" t="s">
        <v>1664</v>
      </c>
      <c r="D70" s="562"/>
      <c r="E70" s="562"/>
      <c r="F70" s="562"/>
      <c r="G70" s="562"/>
      <c r="H70" s="562"/>
      <c r="I70" s="562"/>
      <c r="J70" s="21"/>
      <c r="K70" s="21"/>
      <c r="L70" s="21"/>
      <c r="M70" s="21"/>
      <c r="N70" s="21"/>
      <c r="O70" s="21"/>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row>
    <row r="71" spans="1:64" ht="68.25" customHeight="1" x14ac:dyDescent="0.3">
      <c r="A71" s="17"/>
      <c r="B71" s="547" t="s">
        <v>1560</v>
      </c>
      <c r="C71" s="215" t="s">
        <v>1561</v>
      </c>
      <c r="D71" s="215" t="s">
        <v>1562</v>
      </c>
      <c r="E71" s="215" t="s">
        <v>1563</v>
      </c>
      <c r="F71" s="215" t="s">
        <v>1564</v>
      </c>
      <c r="G71" s="217" t="s">
        <v>1565</v>
      </c>
      <c r="H71" s="217" t="s">
        <v>1566</v>
      </c>
      <c r="I71" s="567" t="s">
        <v>80</v>
      </c>
      <c r="J71" s="568"/>
      <c r="K71" s="569"/>
      <c r="L71" s="21"/>
      <c r="M71" s="21"/>
      <c r="N71" s="21"/>
      <c r="O71" s="21"/>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row>
    <row r="72" spans="1:64" ht="129.75" customHeight="1" x14ac:dyDescent="0.3">
      <c r="A72" s="17"/>
      <c r="B72" s="548"/>
      <c r="C72" s="210" t="s">
        <v>1665</v>
      </c>
      <c r="D72" s="210" t="s">
        <v>1666</v>
      </c>
      <c r="E72" s="211" t="s">
        <v>1667</v>
      </c>
      <c r="F72" s="210" t="s">
        <v>1668</v>
      </c>
      <c r="G72" s="221" t="s">
        <v>797</v>
      </c>
      <c r="H72" s="208"/>
      <c r="I72" s="570"/>
      <c r="J72" s="571"/>
      <c r="K72" s="572"/>
      <c r="L72" s="218" t="s">
        <v>790</v>
      </c>
      <c r="M72" s="21"/>
      <c r="N72" s="21"/>
      <c r="O72" s="21"/>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row>
    <row r="73" spans="1:64" ht="28.8" x14ac:dyDescent="0.3">
      <c r="A73" s="17"/>
      <c r="B73" s="548"/>
      <c r="C73" s="210" t="s">
        <v>1669</v>
      </c>
      <c r="D73" s="210" t="s">
        <v>1670</v>
      </c>
      <c r="E73" s="211" t="s">
        <v>1671</v>
      </c>
      <c r="F73" s="210" t="s">
        <v>1672</v>
      </c>
      <c r="G73" s="221" t="s">
        <v>797</v>
      </c>
      <c r="H73" s="208"/>
      <c r="I73" s="570"/>
      <c r="J73" s="571"/>
      <c r="K73" s="572"/>
      <c r="L73" s="223">
        <f>IF(G73="","0",IF(G73="Pass",1,IF(G73="Fail",0,IF(G73="TBD",0,IF(G73="N/A (Please provide reason)",1)))))</f>
        <v>0</v>
      </c>
      <c r="M73" s="21"/>
      <c r="N73" s="21"/>
      <c r="O73" s="21"/>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row>
    <row r="74" spans="1:64" ht="14.4" x14ac:dyDescent="0.3">
      <c r="A74" s="17"/>
      <c r="B74" s="224" t="s">
        <v>1575</v>
      </c>
      <c r="C74" s="225" t="str">
        <f>IF(M74=100%, "Complete", "Incomplete")</f>
        <v>Incomplete</v>
      </c>
      <c r="D74" s="573"/>
      <c r="E74" s="574"/>
      <c r="F74" s="574"/>
      <c r="G74" s="574"/>
      <c r="H74" s="574"/>
      <c r="I74" s="574"/>
      <c r="J74" s="574"/>
      <c r="K74" s="574"/>
      <c r="L74" s="575"/>
      <c r="M74" s="226">
        <f>SUM(L73:L73) / (COUNT(L73:L73))</f>
        <v>0</v>
      </c>
      <c r="N74" s="21"/>
      <c r="O74" s="21"/>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row>
    <row r="75" spans="1:64" ht="14.4" x14ac:dyDescent="0.3">
      <c r="A75" s="17"/>
      <c r="B75" s="105"/>
      <c r="C75" s="96"/>
      <c r="D75" s="96"/>
      <c r="E75" s="106"/>
      <c r="F75" s="96"/>
      <c r="G75" s="107"/>
      <c r="H75" s="107"/>
      <c r="I75" s="96"/>
      <c r="J75" s="101"/>
      <c r="K75" s="101"/>
      <c r="L75" s="21"/>
      <c r="M75" s="21"/>
      <c r="N75" s="21"/>
      <c r="O75" s="21"/>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row>
    <row r="76" spans="1:64" ht="14.4" x14ac:dyDescent="0.3">
      <c r="A76" s="17"/>
      <c r="B76" s="212" t="s">
        <v>1555</v>
      </c>
      <c r="C76" s="566" t="s">
        <v>237</v>
      </c>
      <c r="D76" s="566"/>
      <c r="E76" s="566"/>
      <c r="F76" s="566"/>
      <c r="G76" s="566"/>
      <c r="H76" s="566"/>
      <c r="I76" s="566"/>
      <c r="J76" s="21"/>
      <c r="K76" s="21"/>
      <c r="L76" s="21"/>
      <c r="M76" s="21"/>
      <c r="N76" s="21"/>
      <c r="O76" s="21"/>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row>
    <row r="77" spans="1:64" ht="126" customHeight="1" x14ac:dyDescent="0.3">
      <c r="A77" s="17"/>
      <c r="B77" s="213" t="s">
        <v>1556</v>
      </c>
      <c r="C77" s="552" t="s">
        <v>1673</v>
      </c>
      <c r="D77" s="552"/>
      <c r="E77" s="552"/>
      <c r="F77" s="552"/>
      <c r="G77" s="552"/>
      <c r="H77" s="552"/>
      <c r="I77" s="552"/>
      <c r="J77" s="21"/>
      <c r="K77" s="21"/>
      <c r="L77" s="21"/>
      <c r="M77" s="21"/>
      <c r="N77" s="21"/>
      <c r="O77" s="21"/>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row>
    <row r="78" spans="1:64" ht="50.25" customHeight="1" x14ac:dyDescent="0.3">
      <c r="A78" s="17"/>
      <c r="B78" s="214" t="s">
        <v>1558</v>
      </c>
      <c r="C78" s="562" t="s">
        <v>1674</v>
      </c>
      <c r="D78" s="562"/>
      <c r="E78" s="562"/>
      <c r="F78" s="562"/>
      <c r="G78" s="562"/>
      <c r="H78" s="562"/>
      <c r="I78" s="562"/>
      <c r="J78" s="21"/>
      <c r="K78" s="21"/>
      <c r="L78" s="21"/>
      <c r="M78" s="21"/>
      <c r="N78" s="21"/>
      <c r="O78" s="21"/>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row>
    <row r="79" spans="1:64" ht="28.8" x14ac:dyDescent="0.3">
      <c r="A79" s="17"/>
      <c r="B79" s="547" t="s">
        <v>1560</v>
      </c>
      <c r="C79" s="215" t="s">
        <v>1561</v>
      </c>
      <c r="D79" s="215" t="s">
        <v>1562</v>
      </c>
      <c r="E79" s="215" t="s">
        <v>1563</v>
      </c>
      <c r="F79" s="215" t="s">
        <v>1564</v>
      </c>
      <c r="G79" s="217" t="s">
        <v>1565</v>
      </c>
      <c r="H79" s="217" t="s">
        <v>1566</v>
      </c>
      <c r="I79" s="567" t="s">
        <v>80</v>
      </c>
      <c r="J79" s="568"/>
      <c r="K79" s="569"/>
      <c r="L79" s="21"/>
      <c r="M79" s="21"/>
      <c r="N79" s="21"/>
      <c r="O79" s="21"/>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row>
    <row r="80" spans="1:64" ht="86.4" x14ac:dyDescent="0.3">
      <c r="A80" s="17"/>
      <c r="B80" s="548"/>
      <c r="C80" s="219" t="s">
        <v>1675</v>
      </c>
      <c r="D80" s="219" t="s">
        <v>1676</v>
      </c>
      <c r="E80" s="220" t="s">
        <v>1677</v>
      </c>
      <c r="F80" s="219" t="s">
        <v>1678</v>
      </c>
      <c r="G80" s="221" t="s">
        <v>797</v>
      </c>
      <c r="H80" s="208"/>
      <c r="I80" s="570"/>
      <c r="J80" s="571"/>
      <c r="K80" s="572"/>
      <c r="L80" s="218" t="s">
        <v>790</v>
      </c>
      <c r="M80" s="21"/>
      <c r="N80" s="21"/>
      <c r="O80" s="21"/>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row>
    <row r="81" spans="1:64" ht="91.35" customHeight="1" x14ac:dyDescent="0.3">
      <c r="A81" s="17"/>
      <c r="B81" s="548"/>
      <c r="C81" s="219" t="s">
        <v>1679</v>
      </c>
      <c r="D81" s="219" t="s">
        <v>1680</v>
      </c>
      <c r="E81" s="220" t="s">
        <v>1681</v>
      </c>
      <c r="F81" s="219" t="s">
        <v>1682</v>
      </c>
      <c r="G81" s="221" t="s">
        <v>797</v>
      </c>
      <c r="H81" s="208"/>
      <c r="I81" s="570"/>
      <c r="J81" s="571"/>
      <c r="K81" s="572"/>
      <c r="L81" s="223">
        <f>IF(G81="","0",IF(G81="Pass",1,IF(G81="Fail",0,IF(G81="TBD",0,IF(G81="N/A (Please provide reason)",1)))))</f>
        <v>0</v>
      </c>
      <c r="M81" s="21"/>
      <c r="N81" s="21"/>
      <c r="O81" s="21"/>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row>
    <row r="82" spans="1:64" ht="18" customHeight="1" x14ac:dyDescent="0.3">
      <c r="A82" s="17"/>
      <c r="B82" s="576"/>
      <c r="C82" s="219" t="s">
        <v>1683</v>
      </c>
      <c r="D82" s="219" t="s">
        <v>1684</v>
      </c>
      <c r="E82" s="219" t="s">
        <v>1685</v>
      </c>
      <c r="F82" s="219" t="s">
        <v>1686</v>
      </c>
      <c r="G82" s="221" t="s">
        <v>797</v>
      </c>
      <c r="H82" s="208"/>
      <c r="I82" s="570"/>
      <c r="J82" s="571"/>
      <c r="K82" s="572"/>
      <c r="L82" s="223">
        <f t="shared" ref="L82" si="3">IF(G82="","0",IF(G82="Pass",1,IF(G82="Fail",0,IF(G82="TBD",0,IF(G82="N/A (Please provide reason)",1)))))</f>
        <v>0</v>
      </c>
      <c r="M82" s="21"/>
      <c r="N82" s="21"/>
      <c r="O82" s="21"/>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row>
    <row r="83" spans="1:64" ht="14.4" x14ac:dyDescent="0.3">
      <c r="A83" s="17"/>
      <c r="B83" s="224" t="s">
        <v>1575</v>
      </c>
      <c r="C83" s="225" t="str">
        <f>IF(M83=100%, "Complete", "Incomplete")</f>
        <v>Incomplete</v>
      </c>
      <c r="D83" s="573"/>
      <c r="E83" s="574"/>
      <c r="F83" s="574"/>
      <c r="G83" s="574"/>
      <c r="H83" s="574"/>
      <c r="I83" s="574"/>
      <c r="J83" s="574"/>
      <c r="K83" s="574"/>
      <c r="L83" s="575"/>
      <c r="M83" s="226">
        <f>SUM(L81:L82) / (COUNT(L81:L82))</f>
        <v>0</v>
      </c>
      <c r="N83" s="21"/>
      <c r="O83" s="21"/>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ht="14.4" x14ac:dyDescent="0.3">
      <c r="A84" s="17"/>
      <c r="B84" s="105"/>
      <c r="C84" s="96"/>
      <c r="D84" s="96"/>
      <c r="E84" s="106"/>
      <c r="F84" s="96"/>
      <c r="G84" s="107"/>
      <c r="H84" s="107"/>
      <c r="I84" s="96"/>
      <c r="J84" s="30"/>
      <c r="K84" s="31"/>
      <c r="L84" s="21"/>
      <c r="M84" s="21"/>
      <c r="N84" s="21"/>
      <c r="O84" s="21"/>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row>
    <row r="85" spans="1:64" ht="14.4" x14ac:dyDescent="0.3">
      <c r="A85" s="17"/>
      <c r="B85" s="212" t="s">
        <v>1555</v>
      </c>
      <c r="C85" s="551" t="s">
        <v>238</v>
      </c>
      <c r="D85" s="551"/>
      <c r="E85" s="551"/>
      <c r="F85" s="551"/>
      <c r="G85" s="551"/>
      <c r="H85" s="551"/>
      <c r="I85" s="551"/>
      <c r="J85" s="30"/>
      <c r="K85" s="31"/>
      <c r="L85" s="21"/>
      <c r="M85" s="21"/>
      <c r="N85" s="21"/>
      <c r="O85" s="21"/>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row>
    <row r="86" spans="1:64" ht="140.25" customHeight="1" x14ac:dyDescent="0.3">
      <c r="A86" s="17"/>
      <c r="B86" s="213" t="s">
        <v>1556</v>
      </c>
      <c r="C86" s="552" t="s">
        <v>1687</v>
      </c>
      <c r="D86" s="552"/>
      <c r="E86" s="552"/>
      <c r="F86" s="552"/>
      <c r="G86" s="552"/>
      <c r="H86" s="552"/>
      <c r="I86" s="552"/>
      <c r="J86" s="30"/>
      <c r="K86" s="31"/>
      <c r="L86" s="21"/>
      <c r="M86" s="21"/>
      <c r="N86" s="21"/>
      <c r="O86" s="21"/>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row>
    <row r="87" spans="1:64" ht="63.6" customHeight="1" x14ac:dyDescent="0.3">
      <c r="A87" s="17"/>
      <c r="B87" s="214" t="s">
        <v>1558</v>
      </c>
      <c r="C87" s="562" t="s">
        <v>1688</v>
      </c>
      <c r="D87" s="562"/>
      <c r="E87" s="562"/>
      <c r="F87" s="562"/>
      <c r="G87" s="562"/>
      <c r="H87" s="562"/>
      <c r="I87" s="562"/>
      <c r="J87" s="30"/>
      <c r="K87" s="31"/>
      <c r="L87" s="21"/>
      <c r="M87" s="21"/>
      <c r="N87" s="21"/>
      <c r="O87" s="21"/>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row>
    <row r="88" spans="1:64" ht="31.8" x14ac:dyDescent="0.3">
      <c r="A88" s="17"/>
      <c r="B88" s="547" t="s">
        <v>1560</v>
      </c>
      <c r="C88" s="215" t="s">
        <v>1561</v>
      </c>
      <c r="D88" s="216" t="s">
        <v>1562</v>
      </c>
      <c r="E88" s="215" t="s">
        <v>1563</v>
      </c>
      <c r="F88" s="215" t="s">
        <v>1564</v>
      </c>
      <c r="G88" s="217" t="s">
        <v>1565</v>
      </c>
      <c r="H88" s="217" t="s">
        <v>1566</v>
      </c>
      <c r="I88" s="217" t="s">
        <v>80</v>
      </c>
      <c r="J88" s="218" t="s">
        <v>790</v>
      </c>
      <c r="K88" s="21"/>
      <c r="L88" s="21"/>
      <c r="M88" s="21"/>
      <c r="N88" s="21"/>
      <c r="O88" s="21"/>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row>
    <row r="89" spans="1:64" ht="28.8" x14ac:dyDescent="0.3">
      <c r="A89" s="17"/>
      <c r="B89" s="548"/>
      <c r="C89" s="210" t="s">
        <v>1578</v>
      </c>
      <c r="D89" s="219" t="s">
        <v>385</v>
      </c>
      <c r="E89" s="220" t="s">
        <v>386</v>
      </c>
      <c r="F89" s="210" t="s">
        <v>1579</v>
      </c>
      <c r="G89" s="221" t="s">
        <v>797</v>
      </c>
      <c r="H89" s="222"/>
      <c r="I89" s="222"/>
      <c r="J89" s="223">
        <f t="shared" ref="J89:J100" si="4">IF(G89="","0",IF(G89="Pass",1,IF(G89="Fail",0,IF(G89="TBD",0,IF(G89="N/A (Please provide reason)",1)))))</f>
        <v>0</v>
      </c>
      <c r="K89" s="21"/>
      <c r="L89" s="21"/>
      <c r="M89" s="21"/>
      <c r="N89" s="21"/>
      <c r="O89" s="21"/>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row>
    <row r="90" spans="1:64" ht="14.4" x14ac:dyDescent="0.3">
      <c r="A90" s="17"/>
      <c r="B90" s="548"/>
      <c r="C90" s="210" t="s">
        <v>1580</v>
      </c>
      <c r="D90" s="219" t="s">
        <v>253</v>
      </c>
      <c r="E90" s="220" t="s">
        <v>254</v>
      </c>
      <c r="F90" s="210" t="s">
        <v>1646</v>
      </c>
      <c r="G90" s="221" t="s">
        <v>797</v>
      </c>
      <c r="H90" s="222"/>
      <c r="I90" s="222"/>
      <c r="J90" s="223">
        <f t="shared" si="4"/>
        <v>0</v>
      </c>
      <c r="K90" s="21"/>
      <c r="L90" s="21"/>
      <c r="M90" s="21"/>
      <c r="N90" s="21"/>
      <c r="O90" s="21"/>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row>
    <row r="91" spans="1:64" ht="28.5" customHeight="1" x14ac:dyDescent="0.3">
      <c r="A91" s="17"/>
      <c r="B91" s="548"/>
      <c r="C91" s="210" t="s">
        <v>1584</v>
      </c>
      <c r="D91" s="219" t="s">
        <v>1689</v>
      </c>
      <c r="E91" s="220" t="s">
        <v>1618</v>
      </c>
      <c r="F91" s="210" t="s">
        <v>1587</v>
      </c>
      <c r="G91" s="221" t="s">
        <v>797</v>
      </c>
      <c r="H91" s="222"/>
      <c r="I91" s="222"/>
      <c r="J91" s="223">
        <f t="shared" si="4"/>
        <v>0</v>
      </c>
      <c r="K91" s="21"/>
      <c r="L91" s="21"/>
      <c r="M91" s="21"/>
      <c r="N91" s="21"/>
      <c r="O91" s="21"/>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row>
    <row r="92" spans="1:64" ht="28.8" x14ac:dyDescent="0.3">
      <c r="A92" s="17"/>
      <c r="B92" s="548"/>
      <c r="C92" s="210" t="s">
        <v>1690</v>
      </c>
      <c r="D92" s="219" t="s">
        <v>1652</v>
      </c>
      <c r="E92" s="220" t="s">
        <v>1691</v>
      </c>
      <c r="F92" s="210" t="s">
        <v>1591</v>
      </c>
      <c r="G92" s="221" t="s">
        <v>797</v>
      </c>
      <c r="H92" s="222"/>
      <c r="I92" s="222"/>
      <c r="J92" s="223">
        <f t="shared" si="4"/>
        <v>0</v>
      </c>
      <c r="K92" s="21"/>
      <c r="L92" s="21"/>
      <c r="M92" s="21"/>
      <c r="N92" s="21"/>
      <c r="O92" s="21"/>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row>
    <row r="93" spans="1:64" ht="14.4" x14ac:dyDescent="0.3">
      <c r="A93" s="17"/>
      <c r="B93" s="548"/>
      <c r="C93" s="210" t="s">
        <v>1592</v>
      </c>
      <c r="D93" s="219" t="s">
        <v>547</v>
      </c>
      <c r="E93" s="220" t="s">
        <v>548</v>
      </c>
      <c r="F93" s="210" t="s">
        <v>1594</v>
      </c>
      <c r="G93" s="221" t="s">
        <v>797</v>
      </c>
      <c r="H93" s="222"/>
      <c r="I93" s="222"/>
      <c r="J93" s="223">
        <f t="shared" si="4"/>
        <v>0</v>
      </c>
      <c r="K93" s="21"/>
      <c r="L93" s="21"/>
      <c r="M93" s="21"/>
      <c r="N93" s="21"/>
      <c r="O93" s="21"/>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row>
    <row r="94" spans="1:64" ht="14.4" x14ac:dyDescent="0.3">
      <c r="A94" s="17"/>
      <c r="B94" s="548"/>
      <c r="C94" s="210" t="s">
        <v>1692</v>
      </c>
      <c r="D94" s="219" t="s">
        <v>1693</v>
      </c>
      <c r="E94" s="220" t="s">
        <v>646</v>
      </c>
      <c r="F94" s="210"/>
      <c r="G94" s="221" t="s">
        <v>797</v>
      </c>
      <c r="H94" s="222"/>
      <c r="I94" s="222"/>
      <c r="J94" s="223">
        <f t="shared" si="4"/>
        <v>0</v>
      </c>
      <c r="K94" s="21"/>
      <c r="L94" s="21"/>
      <c r="M94" s="21"/>
      <c r="N94" s="21"/>
      <c r="O94" s="21"/>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row>
    <row r="95" spans="1:64" ht="57.6" x14ac:dyDescent="0.3">
      <c r="A95" s="17"/>
      <c r="B95" s="548"/>
      <c r="C95" s="210" t="s">
        <v>1598</v>
      </c>
      <c r="D95" s="219" t="s">
        <v>1694</v>
      </c>
      <c r="E95" s="220" t="s">
        <v>1695</v>
      </c>
      <c r="F95" s="210" t="s">
        <v>1696</v>
      </c>
      <c r="G95" s="221" t="s">
        <v>797</v>
      </c>
      <c r="H95" s="222"/>
      <c r="I95" s="222"/>
      <c r="J95" s="223">
        <f t="shared" si="4"/>
        <v>0</v>
      </c>
      <c r="K95" s="21"/>
      <c r="L95" s="21"/>
      <c r="M95" s="21"/>
      <c r="N95" s="21"/>
      <c r="O95" s="21"/>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row>
    <row r="96" spans="1:64" ht="14.4" x14ac:dyDescent="0.3">
      <c r="A96" s="17"/>
      <c r="B96" s="548"/>
      <c r="C96" s="210" t="s">
        <v>1602</v>
      </c>
      <c r="D96" s="219" t="s">
        <v>539</v>
      </c>
      <c r="E96" s="220" t="s">
        <v>540</v>
      </c>
      <c r="F96" s="210" t="s">
        <v>1605</v>
      </c>
      <c r="G96" s="221" t="s">
        <v>797</v>
      </c>
      <c r="H96" s="222"/>
      <c r="I96" s="222"/>
      <c r="J96" s="223">
        <f t="shared" si="4"/>
        <v>0</v>
      </c>
      <c r="K96" s="21"/>
      <c r="L96" s="21"/>
      <c r="M96" s="21"/>
      <c r="N96" s="21"/>
      <c r="O96" s="21"/>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row>
    <row r="97" spans="1:55" ht="43.2" x14ac:dyDescent="0.3">
      <c r="A97" s="17"/>
      <c r="B97" s="548"/>
      <c r="C97" s="210" t="s">
        <v>1697</v>
      </c>
      <c r="D97" s="219" t="s">
        <v>1698</v>
      </c>
      <c r="E97" s="220" t="s">
        <v>1699</v>
      </c>
      <c r="F97" s="219" t="s">
        <v>1700</v>
      </c>
      <c r="G97" s="221" t="s">
        <v>797</v>
      </c>
      <c r="H97" s="222"/>
      <c r="I97" s="222"/>
      <c r="J97" s="223">
        <f t="shared" si="4"/>
        <v>0</v>
      </c>
      <c r="K97" s="21"/>
      <c r="L97" s="21"/>
      <c r="M97" s="21"/>
      <c r="N97" s="21"/>
      <c r="O97" s="21"/>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row>
    <row r="98" spans="1:55" ht="14.4" x14ac:dyDescent="0.3">
      <c r="A98" s="17"/>
      <c r="B98" s="548"/>
      <c r="C98" s="210" t="s">
        <v>1701</v>
      </c>
      <c r="D98" s="219" t="s">
        <v>630</v>
      </c>
      <c r="E98" s="220" t="s">
        <v>631</v>
      </c>
      <c r="F98" s="210" t="s">
        <v>1702</v>
      </c>
      <c r="G98" s="221" t="s">
        <v>797</v>
      </c>
      <c r="H98" s="222"/>
      <c r="I98" s="222"/>
      <c r="J98" s="223">
        <f t="shared" si="4"/>
        <v>0</v>
      </c>
      <c r="K98" s="21"/>
      <c r="L98" s="21"/>
      <c r="M98" s="21"/>
      <c r="N98" s="21"/>
      <c r="O98" s="21"/>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row>
    <row r="99" spans="1:55" ht="14.4" x14ac:dyDescent="0.3">
      <c r="A99" s="17"/>
      <c r="B99" s="548"/>
      <c r="C99" s="210" t="s">
        <v>1595</v>
      </c>
      <c r="D99" s="219" t="s">
        <v>509</v>
      </c>
      <c r="E99" s="220" t="s">
        <v>510</v>
      </c>
      <c r="F99" s="210" t="s">
        <v>1597</v>
      </c>
      <c r="G99" s="221" t="s">
        <v>797</v>
      </c>
      <c r="H99" s="222"/>
      <c r="I99" s="222"/>
      <c r="J99" s="223">
        <f t="shared" si="4"/>
        <v>0</v>
      </c>
      <c r="K99" s="21"/>
      <c r="L99" s="21"/>
      <c r="M99" s="21"/>
      <c r="N99" s="21"/>
      <c r="O99" s="21"/>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row>
    <row r="100" spans="1:55" ht="28.8" x14ac:dyDescent="0.3">
      <c r="A100" s="17"/>
      <c r="B100" s="576"/>
      <c r="C100" s="210" t="s">
        <v>1606</v>
      </c>
      <c r="D100" s="219" t="s">
        <v>1703</v>
      </c>
      <c r="E100" s="220" t="s">
        <v>1704</v>
      </c>
      <c r="F100" s="210" t="s">
        <v>1609</v>
      </c>
      <c r="G100" s="221" t="s">
        <v>797</v>
      </c>
      <c r="H100" s="222"/>
      <c r="I100" s="222"/>
      <c r="J100" s="223">
        <f t="shared" si="4"/>
        <v>0</v>
      </c>
      <c r="K100" s="21"/>
      <c r="L100" s="21"/>
      <c r="M100" s="21"/>
      <c r="N100" s="21"/>
      <c r="O100" s="21"/>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row>
    <row r="101" spans="1:55" ht="14.4" x14ac:dyDescent="0.3">
      <c r="A101" s="17"/>
      <c r="B101" s="25" t="s">
        <v>1575</v>
      </c>
      <c r="C101" s="225" t="str">
        <f>IF(K101=100%, "Complete", "Incomplete")</f>
        <v>Incomplete</v>
      </c>
      <c r="D101" s="102"/>
      <c r="E101" s="103"/>
      <c r="F101" s="102"/>
      <c r="G101" s="104"/>
      <c r="H101" s="104"/>
      <c r="I101" s="102"/>
      <c r="J101" s="102"/>
      <c r="K101" s="226">
        <f>SUM(J89:J100) / (COUNT(J89:J100))</f>
        <v>0</v>
      </c>
      <c r="L101" s="21"/>
      <c r="M101" s="21"/>
      <c r="N101" s="21"/>
      <c r="O101" s="21"/>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row>
    <row r="102" spans="1:55" ht="14.4" x14ac:dyDescent="0.3">
      <c r="A102" s="17"/>
      <c r="B102" s="105"/>
      <c r="C102" s="96"/>
      <c r="D102" s="96"/>
      <c r="E102" s="106"/>
      <c r="F102" s="96"/>
      <c r="G102" s="107"/>
      <c r="H102" s="107"/>
      <c r="I102" s="96"/>
      <c r="J102" s="101"/>
      <c r="K102" s="21"/>
      <c r="L102" s="21"/>
      <c r="M102" s="21"/>
      <c r="N102" s="21"/>
      <c r="O102" s="21"/>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row>
    <row r="103" spans="1:55" ht="14.4" x14ac:dyDescent="0.3">
      <c r="A103" s="17"/>
      <c r="B103" s="212" t="s">
        <v>1555</v>
      </c>
      <c r="C103" s="551" t="s">
        <v>239</v>
      </c>
      <c r="D103" s="551"/>
      <c r="E103" s="551"/>
      <c r="F103" s="551"/>
      <c r="G103" s="551"/>
      <c r="H103" s="551"/>
      <c r="I103" s="551"/>
      <c r="J103" s="101"/>
      <c r="K103" s="21"/>
      <c r="L103" s="21"/>
      <c r="M103" s="21"/>
      <c r="N103" s="21"/>
      <c r="O103" s="21"/>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row>
    <row r="104" spans="1:55" ht="132.75" customHeight="1" x14ac:dyDescent="0.3">
      <c r="A104" s="17"/>
      <c r="B104" s="213" t="s">
        <v>1556</v>
      </c>
      <c r="C104" s="552" t="s">
        <v>1705</v>
      </c>
      <c r="D104" s="552"/>
      <c r="E104" s="552"/>
      <c r="F104" s="552"/>
      <c r="G104" s="552"/>
      <c r="H104" s="552"/>
      <c r="I104" s="552"/>
      <c r="J104" s="101"/>
      <c r="K104" s="21"/>
      <c r="L104" s="21"/>
      <c r="M104" s="21"/>
      <c r="N104" s="21"/>
      <c r="O104" s="21"/>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row>
    <row r="105" spans="1:55" ht="47.25" customHeight="1" x14ac:dyDescent="0.3">
      <c r="A105" s="17"/>
      <c r="B105" s="214" t="s">
        <v>1558</v>
      </c>
      <c r="C105" s="562" t="s">
        <v>1577</v>
      </c>
      <c r="D105" s="562"/>
      <c r="E105" s="562"/>
      <c r="F105" s="562"/>
      <c r="G105" s="562"/>
      <c r="H105" s="562"/>
      <c r="I105" s="562"/>
      <c r="J105" s="101"/>
      <c r="K105" s="21"/>
      <c r="L105" s="21"/>
      <c r="M105" s="21"/>
      <c r="N105" s="21"/>
      <c r="O105" s="21"/>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row>
    <row r="106" spans="1:55" ht="31.8" x14ac:dyDescent="0.3">
      <c r="A106" s="17"/>
      <c r="B106" s="547" t="s">
        <v>1560</v>
      </c>
      <c r="C106" s="215" t="s">
        <v>1561</v>
      </c>
      <c r="D106" s="216" t="s">
        <v>1562</v>
      </c>
      <c r="E106" s="215" t="s">
        <v>1563</v>
      </c>
      <c r="F106" s="215" t="s">
        <v>1564</v>
      </c>
      <c r="G106" s="217" t="s">
        <v>1565</v>
      </c>
      <c r="H106" s="217" t="s">
        <v>1566</v>
      </c>
      <c r="I106" s="217" t="s">
        <v>80</v>
      </c>
      <c r="J106" s="218" t="s">
        <v>790</v>
      </c>
      <c r="K106" s="21"/>
      <c r="L106" s="21"/>
      <c r="M106" s="21"/>
      <c r="N106" s="21"/>
      <c r="O106" s="21"/>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row>
    <row r="107" spans="1:55" ht="14.4" x14ac:dyDescent="0.3">
      <c r="A107" s="17"/>
      <c r="B107" s="548"/>
      <c r="C107" s="210" t="s">
        <v>1580</v>
      </c>
      <c r="D107" s="219" t="s">
        <v>253</v>
      </c>
      <c r="E107" s="220" t="s">
        <v>254</v>
      </c>
      <c r="F107" s="219" t="s">
        <v>1646</v>
      </c>
      <c r="G107" s="221" t="s">
        <v>797</v>
      </c>
      <c r="H107" s="222"/>
      <c r="I107" s="222"/>
      <c r="J107" s="223">
        <f t="shared" ref="J107:J112" si="5">IF(G107="","0",IF(G107="Pass",1,IF(G107="Fail",0,IF(G107="TBD",0,IF(G107="N/A (Please provide reason)",1)))))</f>
        <v>0</v>
      </c>
      <c r="K107" s="21"/>
      <c r="L107" s="21"/>
      <c r="M107" s="21"/>
      <c r="N107" s="21"/>
      <c r="O107" s="21"/>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row>
    <row r="108" spans="1:55" ht="14.4" x14ac:dyDescent="0.3">
      <c r="A108" s="17"/>
      <c r="B108" s="548"/>
      <c r="C108" s="210" t="s">
        <v>1584</v>
      </c>
      <c r="D108" s="219" t="s">
        <v>1706</v>
      </c>
      <c r="E108" s="220" t="s">
        <v>418</v>
      </c>
      <c r="F108" s="219" t="s">
        <v>1587</v>
      </c>
      <c r="G108" s="221" t="s">
        <v>797</v>
      </c>
      <c r="H108" s="222"/>
      <c r="I108" s="222"/>
      <c r="J108" s="223">
        <f t="shared" si="5"/>
        <v>0</v>
      </c>
      <c r="K108" s="21"/>
      <c r="L108" s="21"/>
      <c r="M108" s="21"/>
      <c r="N108" s="21"/>
      <c r="O108" s="21"/>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row>
    <row r="109" spans="1:55" ht="28.8" x14ac:dyDescent="0.3">
      <c r="A109" s="17"/>
      <c r="B109" s="548"/>
      <c r="C109" s="210" t="s">
        <v>1690</v>
      </c>
      <c r="D109" s="219" t="s">
        <v>1652</v>
      </c>
      <c r="E109" s="220" t="s">
        <v>1691</v>
      </c>
      <c r="F109" s="219" t="s">
        <v>1591</v>
      </c>
      <c r="G109" s="221" t="s">
        <v>797</v>
      </c>
      <c r="H109" s="222"/>
      <c r="I109" s="222"/>
      <c r="J109" s="223">
        <f t="shared" si="5"/>
        <v>0</v>
      </c>
      <c r="K109" s="21"/>
      <c r="L109" s="21"/>
      <c r="M109" s="21"/>
      <c r="N109" s="21"/>
      <c r="O109" s="21"/>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row>
    <row r="110" spans="1:55" ht="33" customHeight="1" x14ac:dyDescent="0.3">
      <c r="A110" s="17"/>
      <c r="B110" s="548"/>
      <c r="C110" s="210" t="s">
        <v>1707</v>
      </c>
      <c r="D110" s="219" t="s">
        <v>1708</v>
      </c>
      <c r="E110" s="220" t="s">
        <v>1709</v>
      </c>
      <c r="F110" s="219" t="s">
        <v>1710</v>
      </c>
      <c r="G110" s="221" t="s">
        <v>797</v>
      </c>
      <c r="H110" s="222"/>
      <c r="I110" s="222"/>
      <c r="J110" s="223">
        <f t="shared" si="5"/>
        <v>0</v>
      </c>
      <c r="K110" s="21"/>
      <c r="L110" s="21"/>
      <c r="M110" s="21"/>
      <c r="N110" s="21"/>
      <c r="O110" s="21"/>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row>
    <row r="111" spans="1:55" ht="28.8" x14ac:dyDescent="0.3">
      <c r="A111" s="17"/>
      <c r="B111" s="548"/>
      <c r="C111" s="210" t="s">
        <v>1711</v>
      </c>
      <c r="D111" s="219" t="s">
        <v>1712</v>
      </c>
      <c r="E111" s="220" t="s">
        <v>1713</v>
      </c>
      <c r="F111" s="219" t="s">
        <v>1714</v>
      </c>
      <c r="G111" s="221" t="s">
        <v>797</v>
      </c>
      <c r="H111" s="222"/>
      <c r="I111" s="222"/>
      <c r="J111" s="223">
        <f t="shared" si="5"/>
        <v>0</v>
      </c>
      <c r="K111" s="21"/>
      <c r="L111" s="21"/>
      <c r="M111" s="21"/>
      <c r="N111" s="21"/>
      <c r="O111" s="21"/>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row>
    <row r="112" spans="1:55" ht="30" customHeight="1" x14ac:dyDescent="0.3">
      <c r="A112" s="17"/>
      <c r="B112" s="548"/>
      <c r="C112" s="210" t="s">
        <v>1606</v>
      </c>
      <c r="D112" s="219" t="s">
        <v>1703</v>
      </c>
      <c r="E112" s="220" t="s">
        <v>1704</v>
      </c>
      <c r="F112" s="219" t="s">
        <v>1609</v>
      </c>
      <c r="G112" s="221" t="s">
        <v>797</v>
      </c>
      <c r="H112" s="222"/>
      <c r="I112" s="222"/>
      <c r="J112" s="223">
        <f t="shared" si="5"/>
        <v>0</v>
      </c>
      <c r="K112" s="21"/>
      <c r="L112" s="21"/>
      <c r="M112" s="21"/>
      <c r="N112" s="21"/>
      <c r="O112" s="21"/>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row>
    <row r="113" spans="1:55" ht="14.4" x14ac:dyDescent="0.3">
      <c r="A113" s="17"/>
      <c r="B113" s="224" t="s">
        <v>1575</v>
      </c>
      <c r="C113" s="225" t="str">
        <f>IF(K113=100%, "Complete", "Incomplete")</f>
        <v>Incomplete</v>
      </c>
      <c r="D113" s="102"/>
      <c r="E113" s="103"/>
      <c r="F113" s="102"/>
      <c r="G113" s="104"/>
      <c r="H113" s="104"/>
      <c r="I113" s="102"/>
      <c r="J113" s="102"/>
      <c r="K113" s="226">
        <f>SUM(J107:J112) / (COUNT(J107:J112))</f>
        <v>0</v>
      </c>
      <c r="L113" s="21"/>
      <c r="M113" s="21"/>
      <c r="N113" s="21"/>
      <c r="O113" s="21"/>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row>
    <row r="114" spans="1:55" ht="14.4" x14ac:dyDescent="0.3">
      <c r="A114" s="17"/>
      <c r="B114" s="105"/>
      <c r="C114" s="96"/>
      <c r="D114" s="96"/>
      <c r="E114" s="106"/>
      <c r="F114" s="96"/>
      <c r="G114" s="107"/>
      <c r="H114" s="107"/>
      <c r="I114" s="96"/>
      <c r="J114" s="101"/>
      <c r="K114" s="21"/>
      <c r="L114" s="21"/>
      <c r="M114" s="21"/>
      <c r="N114" s="21"/>
      <c r="O114" s="21"/>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row>
    <row r="115" spans="1:55" ht="14.4" x14ac:dyDescent="0.3">
      <c r="A115" s="17"/>
      <c r="B115" s="212" t="s">
        <v>1555</v>
      </c>
      <c r="C115" s="551" t="s">
        <v>240</v>
      </c>
      <c r="D115" s="551"/>
      <c r="E115" s="551"/>
      <c r="F115" s="551"/>
      <c r="G115" s="551"/>
      <c r="H115" s="551"/>
      <c r="I115" s="551"/>
      <c r="J115" s="101"/>
      <c r="K115" s="21"/>
      <c r="L115" s="21"/>
      <c r="M115" s="21"/>
      <c r="N115" s="21"/>
      <c r="O115" s="21"/>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row>
    <row r="116" spans="1:55" ht="147.75" customHeight="1" x14ac:dyDescent="0.3">
      <c r="A116" s="17"/>
      <c r="B116" s="213" t="s">
        <v>1556</v>
      </c>
      <c r="C116" s="552" t="s">
        <v>1715</v>
      </c>
      <c r="D116" s="552"/>
      <c r="E116" s="552"/>
      <c r="F116" s="552"/>
      <c r="G116" s="552"/>
      <c r="H116" s="552"/>
      <c r="I116" s="552"/>
      <c r="J116" s="101"/>
      <c r="K116" s="21"/>
      <c r="L116" s="21"/>
      <c r="M116" s="21"/>
      <c r="N116" s="21"/>
      <c r="O116" s="21"/>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row>
    <row r="117" spans="1:55" ht="49.5" customHeight="1" x14ac:dyDescent="0.3">
      <c r="A117" s="17"/>
      <c r="B117" s="214" t="s">
        <v>1558</v>
      </c>
      <c r="C117" s="562" t="s">
        <v>1716</v>
      </c>
      <c r="D117" s="562"/>
      <c r="E117" s="562"/>
      <c r="F117" s="562"/>
      <c r="G117" s="562"/>
      <c r="H117" s="562"/>
      <c r="I117" s="562"/>
      <c r="J117" s="101"/>
      <c r="K117" s="21"/>
      <c r="L117" s="21"/>
      <c r="M117" s="21"/>
      <c r="N117" s="21"/>
      <c r="O117" s="21"/>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row>
    <row r="118" spans="1:55" ht="31.8" x14ac:dyDescent="0.3">
      <c r="A118" s="17"/>
      <c r="B118" s="547" t="s">
        <v>1560</v>
      </c>
      <c r="C118" s="215" t="s">
        <v>1561</v>
      </c>
      <c r="D118" s="216" t="s">
        <v>1562</v>
      </c>
      <c r="E118" s="215" t="s">
        <v>1563</v>
      </c>
      <c r="F118" s="215" t="s">
        <v>1564</v>
      </c>
      <c r="G118" s="217" t="s">
        <v>1565</v>
      </c>
      <c r="H118" s="217" t="s">
        <v>1566</v>
      </c>
      <c r="I118" s="217" t="s">
        <v>80</v>
      </c>
      <c r="J118" s="218" t="s">
        <v>790</v>
      </c>
      <c r="K118" s="21"/>
      <c r="L118" s="21"/>
      <c r="M118" s="21"/>
      <c r="N118" s="21"/>
      <c r="O118" s="21"/>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row>
    <row r="119" spans="1:55" ht="28.8" x14ac:dyDescent="0.3">
      <c r="A119" s="17"/>
      <c r="B119" s="548"/>
      <c r="C119" s="210" t="s">
        <v>1578</v>
      </c>
      <c r="D119" s="219" t="s">
        <v>385</v>
      </c>
      <c r="E119" s="220" t="s">
        <v>386</v>
      </c>
      <c r="F119" s="210" t="s">
        <v>1579</v>
      </c>
      <c r="G119" s="221" t="s">
        <v>797</v>
      </c>
      <c r="H119" s="222"/>
      <c r="I119" s="222"/>
      <c r="J119" s="223">
        <f t="shared" ref="J119:J124" si="6">IF(G119="","0",IF(G119="Pass",1,IF(G119="Fail",0,IF(G119="TBD",0,IF(G119="N/A (Please provide reason)",1)))))</f>
        <v>0</v>
      </c>
      <c r="K119" s="21"/>
      <c r="L119" s="21"/>
      <c r="M119" s="21"/>
      <c r="N119" s="21"/>
      <c r="O119" s="21"/>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row>
    <row r="120" spans="1:55" ht="14.4" x14ac:dyDescent="0.3">
      <c r="A120" s="17"/>
      <c r="B120" s="548"/>
      <c r="C120" s="210" t="s">
        <v>1580</v>
      </c>
      <c r="D120" s="219" t="s">
        <v>253</v>
      </c>
      <c r="E120" s="220" t="s">
        <v>254</v>
      </c>
      <c r="F120" s="210" t="s">
        <v>1646</v>
      </c>
      <c r="G120" s="221" t="s">
        <v>797</v>
      </c>
      <c r="H120" s="222"/>
      <c r="I120" s="222"/>
      <c r="J120" s="223">
        <f t="shared" si="6"/>
        <v>0</v>
      </c>
      <c r="K120" s="21"/>
      <c r="L120" s="21"/>
      <c r="M120" s="21"/>
      <c r="N120" s="21"/>
      <c r="O120" s="21"/>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row>
    <row r="121" spans="1:55" ht="14.4" x14ac:dyDescent="0.3">
      <c r="A121" s="17"/>
      <c r="B121" s="548"/>
      <c r="C121" s="210" t="s">
        <v>1584</v>
      </c>
      <c r="D121" s="219" t="s">
        <v>1717</v>
      </c>
      <c r="E121" s="220" t="s">
        <v>418</v>
      </c>
      <c r="F121" s="210" t="s">
        <v>1718</v>
      </c>
      <c r="G121" s="221" t="s">
        <v>797</v>
      </c>
      <c r="H121" s="222"/>
      <c r="I121" s="222"/>
      <c r="J121" s="223">
        <f t="shared" si="6"/>
        <v>0</v>
      </c>
      <c r="K121" s="21"/>
      <c r="L121" s="21"/>
      <c r="M121" s="21"/>
      <c r="N121" s="21"/>
      <c r="O121" s="21"/>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row>
    <row r="122" spans="1:55" ht="14.4" x14ac:dyDescent="0.3">
      <c r="A122" s="17"/>
      <c r="B122" s="548"/>
      <c r="C122" s="210" t="s">
        <v>1719</v>
      </c>
      <c r="D122" s="219" t="s">
        <v>625</v>
      </c>
      <c r="E122" s="220" t="s">
        <v>626</v>
      </c>
      <c r="F122" s="219" t="s">
        <v>1720</v>
      </c>
      <c r="G122" s="221" t="s">
        <v>797</v>
      </c>
      <c r="H122" s="222"/>
      <c r="I122" s="222"/>
      <c r="J122" s="223">
        <f t="shared" si="6"/>
        <v>0</v>
      </c>
      <c r="K122" s="21"/>
      <c r="L122" s="21"/>
      <c r="M122" s="21"/>
      <c r="N122" s="21"/>
      <c r="O122" s="21"/>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row>
    <row r="123" spans="1:55" ht="28.8" x14ac:dyDescent="0.3">
      <c r="A123" s="17"/>
      <c r="B123" s="548"/>
      <c r="C123" s="210" t="s">
        <v>1721</v>
      </c>
      <c r="D123" s="219" t="s">
        <v>1722</v>
      </c>
      <c r="E123" s="220" t="s">
        <v>1713</v>
      </c>
      <c r="F123" s="219" t="s">
        <v>1723</v>
      </c>
      <c r="G123" s="221" t="s">
        <v>797</v>
      </c>
      <c r="H123" s="222"/>
      <c r="I123" s="222"/>
      <c r="J123" s="223">
        <f t="shared" si="6"/>
        <v>0</v>
      </c>
      <c r="K123" s="21"/>
      <c r="L123" s="21"/>
      <c r="M123" s="21"/>
      <c r="N123" s="21"/>
      <c r="O123" s="21"/>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row>
    <row r="124" spans="1:55" ht="28.8" x14ac:dyDescent="0.3">
      <c r="A124" s="17"/>
      <c r="B124" s="548"/>
      <c r="C124" s="210" t="s">
        <v>1606</v>
      </c>
      <c r="D124" s="219" t="s">
        <v>1703</v>
      </c>
      <c r="E124" s="220" t="s">
        <v>1704</v>
      </c>
      <c r="F124" s="210" t="s">
        <v>1609</v>
      </c>
      <c r="G124" s="221" t="s">
        <v>797</v>
      </c>
      <c r="H124" s="222"/>
      <c r="I124" s="222"/>
      <c r="J124" s="223">
        <f t="shared" si="6"/>
        <v>0</v>
      </c>
      <c r="K124" s="21"/>
      <c r="L124" s="21"/>
      <c r="M124" s="21"/>
      <c r="N124" s="21"/>
      <c r="O124" s="21"/>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row>
    <row r="125" spans="1:55" ht="14.4" x14ac:dyDescent="0.3">
      <c r="A125" s="17"/>
      <c r="B125" s="224" t="s">
        <v>1575</v>
      </c>
      <c r="C125" s="225" t="str">
        <f>IF(K125=100%, "Complete", "Incomplete")</f>
        <v>Incomplete</v>
      </c>
      <c r="D125" s="102"/>
      <c r="E125" s="103"/>
      <c r="F125" s="102"/>
      <c r="G125" s="221"/>
      <c r="H125" s="93"/>
      <c r="I125" s="102"/>
      <c r="J125" s="102"/>
      <c r="K125" s="226">
        <f>SUM(J119:J124) / (COUNT(J119:J124))</f>
        <v>0</v>
      </c>
      <c r="L125" s="21"/>
      <c r="M125" s="21"/>
      <c r="N125" s="21"/>
      <c r="O125" s="21"/>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row>
    <row r="126" spans="1:55" ht="14.4" x14ac:dyDescent="0.3">
      <c r="A126" s="17"/>
      <c r="B126" s="105"/>
      <c r="C126" s="96"/>
      <c r="D126" s="96"/>
      <c r="E126" s="106"/>
      <c r="F126" s="96"/>
      <c r="G126" s="107"/>
      <c r="H126" s="107"/>
      <c r="I126" s="96"/>
      <c r="J126" s="101"/>
      <c r="K126" s="21"/>
      <c r="L126" s="21"/>
      <c r="M126" s="21"/>
      <c r="N126" s="21"/>
      <c r="O126" s="21"/>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row>
    <row r="127" spans="1:55" ht="14.4" x14ac:dyDescent="0.3">
      <c r="A127" s="17"/>
      <c r="B127" s="212" t="s">
        <v>1555</v>
      </c>
      <c r="C127" s="551" t="s">
        <v>241</v>
      </c>
      <c r="D127" s="551"/>
      <c r="E127" s="551"/>
      <c r="F127" s="551"/>
      <c r="G127" s="551"/>
      <c r="H127" s="551"/>
      <c r="I127" s="551"/>
      <c r="J127" s="21"/>
      <c r="K127" s="21"/>
      <c r="L127" s="21"/>
      <c r="M127" s="21"/>
      <c r="N127" s="21"/>
      <c r="O127" s="21"/>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row>
    <row r="128" spans="1:55" ht="103.5" customHeight="1" x14ac:dyDescent="0.3">
      <c r="A128" s="17"/>
      <c r="B128" s="213" t="s">
        <v>1556</v>
      </c>
      <c r="C128" s="552" t="s">
        <v>1724</v>
      </c>
      <c r="D128" s="552"/>
      <c r="E128" s="552"/>
      <c r="F128" s="552"/>
      <c r="G128" s="552"/>
      <c r="H128" s="552"/>
      <c r="I128" s="552"/>
      <c r="J128" s="21"/>
      <c r="K128" s="21"/>
      <c r="L128" s="21"/>
      <c r="M128" s="21"/>
      <c r="N128" s="21"/>
      <c r="O128" s="21"/>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row>
    <row r="129" spans="1:55" ht="62.25" customHeight="1" x14ac:dyDescent="0.3">
      <c r="A129" s="17"/>
      <c r="B129" s="213" t="s">
        <v>1558</v>
      </c>
      <c r="C129" s="562" t="s">
        <v>1725</v>
      </c>
      <c r="D129" s="562"/>
      <c r="E129" s="562"/>
      <c r="F129" s="562"/>
      <c r="G129" s="562"/>
      <c r="H129" s="562"/>
      <c r="I129" s="562"/>
      <c r="J129" s="21"/>
      <c r="K129" s="146"/>
      <c r="L129" s="21"/>
      <c r="M129" s="21"/>
      <c r="N129" s="21"/>
      <c r="O129" s="21"/>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row>
    <row r="130" spans="1:55" ht="31.8" x14ac:dyDescent="0.3">
      <c r="A130" s="17"/>
      <c r="B130" s="213" t="s">
        <v>1560</v>
      </c>
      <c r="C130" s="215" t="s">
        <v>1561</v>
      </c>
      <c r="D130" s="215" t="s">
        <v>1562</v>
      </c>
      <c r="E130" s="215" t="s">
        <v>1563</v>
      </c>
      <c r="F130" s="215" t="s">
        <v>1564</v>
      </c>
      <c r="G130" s="217" t="s">
        <v>1565</v>
      </c>
      <c r="H130" s="217" t="s">
        <v>1566</v>
      </c>
      <c r="I130" s="233" t="s">
        <v>80</v>
      </c>
      <c r="J130" s="218" t="s">
        <v>790</v>
      </c>
      <c r="K130" s="21"/>
      <c r="L130" s="24"/>
      <c r="M130" s="24"/>
      <c r="N130" s="21"/>
      <c r="O130" s="21"/>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row>
    <row r="131" spans="1:55" ht="35.25" customHeight="1" x14ac:dyDescent="0.3">
      <c r="A131" s="17"/>
      <c r="B131" s="213"/>
      <c r="C131" s="210" t="s">
        <v>1726</v>
      </c>
      <c r="D131" s="219" t="s">
        <v>1727</v>
      </c>
      <c r="E131" s="219" t="s">
        <v>1728</v>
      </c>
      <c r="F131" s="210" t="s">
        <v>1729</v>
      </c>
      <c r="G131" s="221" t="s">
        <v>797</v>
      </c>
      <c r="H131" s="222"/>
      <c r="I131" s="234"/>
      <c r="J131" s="223">
        <f>IF(G131="","0",IF(G131="Pass",1,IF(G131="Fail",0,IF(G131="TBD",0,IF(G131="N/A (Please provide reasons)",1)))))</f>
        <v>0</v>
      </c>
      <c r="K131" s="21"/>
      <c r="L131" s="24"/>
      <c r="M131" s="24"/>
      <c r="N131" s="21"/>
      <c r="O131" s="21"/>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row>
    <row r="132" spans="1:55" ht="33.75" customHeight="1" x14ac:dyDescent="0.3">
      <c r="A132" s="17"/>
      <c r="B132" s="213"/>
      <c r="C132" s="210" t="s">
        <v>1730</v>
      </c>
      <c r="D132" s="219" t="s">
        <v>1731</v>
      </c>
      <c r="E132" s="219" t="s">
        <v>1732</v>
      </c>
      <c r="F132" s="210" t="s">
        <v>1733</v>
      </c>
      <c r="G132" s="221" t="s">
        <v>797</v>
      </c>
      <c r="H132" s="222"/>
      <c r="I132" s="234"/>
      <c r="J132" s="223">
        <f>IF(G132="","0",IF(G132="Pass",1,IF(G132="Fail",0,IF(G132="TBD",0,IF(G132="N/A (Please provide reasons)",1)))))</f>
        <v>0</v>
      </c>
      <c r="K132" s="21"/>
      <c r="L132" s="24"/>
      <c r="M132" s="24"/>
      <c r="N132" s="21"/>
      <c r="O132" s="21"/>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row>
    <row r="133" spans="1:55" ht="14.4" x14ac:dyDescent="0.3">
      <c r="A133" s="17"/>
      <c r="B133" s="213" t="s">
        <v>1575</v>
      </c>
      <c r="C133" s="225" t="str">
        <f>IF(M133=100%, "Complete", "Incomplete")</f>
        <v>Incomplete</v>
      </c>
      <c r="D133" s="577"/>
      <c r="E133" s="578"/>
      <c r="F133" s="578"/>
      <c r="G133" s="578"/>
      <c r="H133" s="578"/>
      <c r="I133" s="578"/>
      <c r="J133" s="579"/>
      <c r="K133" s="226">
        <f>SUM(J131:J132) / (COUNT(J131:J132))</f>
        <v>0</v>
      </c>
      <c r="L133" s="24"/>
      <c r="M133" s="24"/>
      <c r="N133" s="21"/>
      <c r="O133" s="21"/>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row>
    <row r="134" spans="1:55" ht="14.4" x14ac:dyDescent="0.3">
      <c r="A134" s="17"/>
      <c r="B134" s="235"/>
      <c r="C134" s="236"/>
      <c r="D134" s="237"/>
      <c r="E134" s="237"/>
      <c r="F134" s="237"/>
      <c r="G134" s="237"/>
      <c r="H134" s="237"/>
      <c r="I134" s="237"/>
      <c r="J134" s="238"/>
      <c r="K134" s="238"/>
      <c r="L134" s="237"/>
      <c r="M134" s="237"/>
      <c r="N134" s="21"/>
      <c r="O134" s="21"/>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row>
    <row r="135" spans="1:55" ht="14.4" x14ac:dyDescent="0.3">
      <c r="A135" s="17"/>
      <c r="B135" s="105"/>
      <c r="C135" s="96"/>
      <c r="D135" s="96"/>
      <c r="E135" s="106"/>
      <c r="F135" s="96"/>
      <c r="G135" s="107"/>
      <c r="H135" s="107"/>
      <c r="I135" s="96"/>
      <c r="J135" s="101"/>
      <c r="K135" s="21"/>
      <c r="L135" s="21"/>
      <c r="M135" s="21"/>
      <c r="N135" s="21"/>
      <c r="O135" s="21"/>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row>
    <row r="136" spans="1:55" ht="14.4" x14ac:dyDescent="0.3">
      <c r="A136" s="17"/>
      <c r="B136" s="105"/>
      <c r="C136" s="96"/>
      <c r="D136" s="96"/>
      <c r="E136" s="106"/>
      <c r="F136" s="96"/>
      <c r="G136" s="192" t="s">
        <v>879</v>
      </c>
      <c r="H136" s="96"/>
      <c r="I136" s="96" t="s">
        <v>0</v>
      </c>
      <c r="J136" s="96"/>
      <c r="K136" s="101"/>
      <c r="L136" s="21"/>
      <c r="M136" s="21"/>
      <c r="N136" s="21"/>
      <c r="O136" s="21"/>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row>
    <row r="137" spans="1:55" ht="14.4" x14ac:dyDescent="0.3">
      <c r="A137" s="17"/>
      <c r="B137" s="105"/>
      <c r="C137" s="96"/>
      <c r="D137" s="96"/>
      <c r="E137" s="106"/>
      <c r="F137" s="96"/>
      <c r="G137" s="239" t="s">
        <v>882</v>
      </c>
      <c r="H137" s="96"/>
      <c r="I137" s="96"/>
      <c r="J137" s="96"/>
      <c r="K137" s="101"/>
      <c r="L137" s="21"/>
      <c r="M137" s="21"/>
      <c r="N137" s="21"/>
      <c r="O137" s="21"/>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row>
    <row r="138" spans="1:55" ht="14.4" x14ac:dyDescent="0.3">
      <c r="A138" s="17"/>
      <c r="B138" s="105"/>
      <c r="C138" s="96"/>
      <c r="D138" s="96"/>
      <c r="E138" s="106"/>
      <c r="F138" s="96"/>
      <c r="G138" s="240" t="s">
        <v>886</v>
      </c>
      <c r="H138" s="96"/>
      <c r="I138" s="96"/>
      <c r="J138" s="96"/>
      <c r="K138" s="101"/>
      <c r="L138" s="21"/>
      <c r="M138" s="21"/>
      <c r="N138" s="21"/>
      <c r="O138" s="21"/>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row>
    <row r="139" spans="1:55" ht="28.8" x14ac:dyDescent="0.3">
      <c r="A139" s="17"/>
      <c r="B139" s="105"/>
      <c r="C139" s="96" t="s">
        <v>0</v>
      </c>
      <c r="D139" s="96"/>
      <c r="E139" s="106"/>
      <c r="F139" s="96"/>
      <c r="G139" s="241" t="s">
        <v>884</v>
      </c>
      <c r="H139" s="96"/>
      <c r="I139" s="96"/>
      <c r="J139" s="96"/>
      <c r="K139" s="101"/>
      <c r="L139" s="21"/>
      <c r="M139" s="21"/>
      <c r="N139" s="21"/>
      <c r="O139" s="21"/>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row>
    <row r="140" spans="1:55" ht="14.4" x14ac:dyDescent="0.3">
      <c r="A140" s="17"/>
      <c r="B140" s="105"/>
      <c r="C140" s="96"/>
      <c r="D140" s="96"/>
      <c r="E140" s="109"/>
      <c r="F140" s="96"/>
      <c r="G140" s="241" t="s">
        <v>797</v>
      </c>
      <c r="H140" s="96"/>
      <c r="I140" s="96"/>
      <c r="J140" s="96"/>
      <c r="K140" s="101"/>
      <c r="L140" s="21"/>
      <c r="M140" s="21"/>
      <c r="N140" s="21"/>
      <c r="O140" s="21"/>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row>
    <row r="141" spans="1:55" ht="14.4" x14ac:dyDescent="0.3">
      <c r="A141" s="17"/>
      <c r="B141" s="108"/>
      <c r="C141" s="242" t="s">
        <v>1734</v>
      </c>
      <c r="D141" s="208" t="s">
        <v>1735</v>
      </c>
      <c r="E141" s="109"/>
      <c r="F141" s="96"/>
      <c r="G141" s="243"/>
      <c r="H141" s="96"/>
      <c r="I141" s="96"/>
      <c r="J141" s="96"/>
      <c r="K141" s="101"/>
      <c r="L141" s="21"/>
      <c r="M141" s="21"/>
      <c r="N141" s="21"/>
      <c r="O141" s="21"/>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row>
    <row r="142" spans="1:55" ht="14.4" x14ac:dyDescent="0.3">
      <c r="A142" s="227" t="s">
        <v>66</v>
      </c>
      <c r="B142" s="244" t="s">
        <v>232</v>
      </c>
      <c r="C142" s="245">
        <f>K20</f>
        <v>0</v>
      </c>
      <c r="D142" s="246" t="str">
        <f>C20</f>
        <v>Incomplete</v>
      </c>
      <c r="E142" s="110"/>
      <c r="F142" s="96"/>
      <c r="G142" s="147" t="s">
        <v>66</v>
      </c>
      <c r="H142" s="96"/>
      <c r="I142" s="96"/>
      <c r="J142" s="96"/>
      <c r="K142" s="101"/>
      <c r="L142" s="21"/>
      <c r="M142" s="21"/>
      <c r="N142" s="21"/>
      <c r="O142" s="21"/>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row>
    <row r="143" spans="1:55" s="22" customFormat="1" ht="14.4" x14ac:dyDescent="0.3">
      <c r="A143" s="227" t="s">
        <v>66</v>
      </c>
      <c r="B143" s="244" t="s">
        <v>233</v>
      </c>
      <c r="C143" s="245">
        <f>K35</f>
        <v>0</v>
      </c>
      <c r="D143" s="246" t="str">
        <f>C35</f>
        <v>Incomplete</v>
      </c>
      <c r="E143" s="110"/>
      <c r="F143" s="247" t="s">
        <v>1736</v>
      </c>
      <c r="G143" s="132">
        <f>COUNTIF($J$18:$J134,"0")</f>
        <v>54</v>
      </c>
      <c r="H143" s="96"/>
      <c r="I143" s="96"/>
      <c r="J143" s="96"/>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row>
    <row r="144" spans="1:55" s="22" customFormat="1" ht="14.4" x14ac:dyDescent="0.3">
      <c r="A144" s="227" t="s">
        <v>66</v>
      </c>
      <c r="B144" s="244" t="s">
        <v>234</v>
      </c>
      <c r="C144" s="245">
        <f>K50</f>
        <v>0</v>
      </c>
      <c r="D144" s="246" t="str">
        <f>C50</f>
        <v>Incomplete</v>
      </c>
      <c r="E144" s="110"/>
      <c r="F144" s="248" t="s">
        <v>1737</v>
      </c>
      <c r="G144" s="132">
        <f>COUNTIF($J$18:$J134,"1")</f>
        <v>0</v>
      </c>
      <c r="H144" s="96"/>
      <c r="I144" s="96"/>
      <c r="J144" s="96"/>
      <c r="K144" s="10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row>
    <row r="145" spans="1:55" s="22" customFormat="1" ht="14.4" x14ac:dyDescent="0.3">
      <c r="A145" s="227" t="s">
        <v>66</v>
      </c>
      <c r="B145" s="244" t="s">
        <v>235</v>
      </c>
      <c r="C145" s="245">
        <f>K65</f>
        <v>0</v>
      </c>
      <c r="D145" s="246" t="str">
        <f>C65</f>
        <v>Incomplete</v>
      </c>
      <c r="E145" s="110"/>
      <c r="F145" s="247" t="s">
        <v>1738</v>
      </c>
      <c r="G145" s="132">
        <f>COUNTIF(J18:J134,"&gt;=0")</f>
        <v>54</v>
      </c>
      <c r="H145" s="96"/>
      <c r="I145" s="96"/>
      <c r="J145" s="96"/>
      <c r="K145" s="10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row>
    <row r="146" spans="1:55" s="22" customFormat="1" ht="14.4" x14ac:dyDescent="0.3">
      <c r="A146" s="227" t="s">
        <v>66</v>
      </c>
      <c r="B146" s="244" t="s">
        <v>236</v>
      </c>
      <c r="C146" s="245">
        <f>K74</f>
        <v>0</v>
      </c>
      <c r="D146" s="246" t="str">
        <f>C74</f>
        <v>Incomplete</v>
      </c>
      <c r="E146" s="110"/>
      <c r="F146" s="248" t="s">
        <v>1739</v>
      </c>
      <c r="G146" s="249">
        <f>SUM($G144/$G145)</f>
        <v>0</v>
      </c>
      <c r="H146" s="96"/>
      <c r="I146" s="96"/>
      <c r="J146" s="96"/>
      <c r="K146" s="10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row>
    <row r="147" spans="1:55" s="22" customFormat="1" ht="14.4" x14ac:dyDescent="0.3">
      <c r="A147" s="227" t="s">
        <v>66</v>
      </c>
      <c r="B147" s="244" t="s">
        <v>237</v>
      </c>
      <c r="C147" s="245">
        <f>K83</f>
        <v>0</v>
      </c>
      <c r="D147" s="246" t="str">
        <f>C83</f>
        <v>Incomplete</v>
      </c>
      <c r="E147" s="96"/>
      <c r="F147" s="96"/>
      <c r="G147" s="96"/>
      <c r="H147" s="96"/>
      <c r="I147" s="96"/>
      <c r="J147" s="96"/>
      <c r="K147" s="10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row>
    <row r="148" spans="1:55" s="22" customFormat="1" ht="14.4" x14ac:dyDescent="0.3">
      <c r="A148" s="227" t="s">
        <v>66</v>
      </c>
      <c r="B148" s="244" t="s">
        <v>238</v>
      </c>
      <c r="C148" s="245">
        <f>K101</f>
        <v>0</v>
      </c>
      <c r="D148" s="246" t="str">
        <f>C101</f>
        <v>Incomplete</v>
      </c>
      <c r="E148" s="96"/>
      <c r="F148" s="96"/>
      <c r="G148" s="96"/>
      <c r="H148" s="96"/>
      <c r="I148" s="96"/>
      <c r="J148" s="96"/>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row>
    <row r="149" spans="1:55" s="22" customFormat="1" ht="14.4" x14ac:dyDescent="0.3">
      <c r="A149" s="227" t="s">
        <v>66</v>
      </c>
      <c r="B149" s="244" t="s">
        <v>239</v>
      </c>
      <c r="C149" s="245">
        <f>K113</f>
        <v>0</v>
      </c>
      <c r="D149" s="246" t="str">
        <f>C113</f>
        <v>Incomplete</v>
      </c>
      <c r="E149" s="96"/>
      <c r="F149" s="96"/>
      <c r="G149" s="96"/>
      <c r="H149" s="96"/>
      <c r="I149" s="96"/>
      <c r="J149" s="96"/>
      <c r="K149" s="10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row>
    <row r="150" spans="1:55" s="22" customFormat="1" ht="14.4" x14ac:dyDescent="0.3">
      <c r="A150" s="227" t="s">
        <v>66</v>
      </c>
      <c r="B150" s="244" t="s">
        <v>240</v>
      </c>
      <c r="C150" s="245">
        <f>K125</f>
        <v>0</v>
      </c>
      <c r="D150" s="246" t="str">
        <f>C125</f>
        <v>Incomplete</v>
      </c>
      <c r="E150" s="96"/>
      <c r="F150" s="96"/>
      <c r="G150" s="96"/>
      <c r="H150" s="96"/>
      <c r="I150" s="96"/>
      <c r="J150" s="96"/>
      <c r="K150" s="10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row>
    <row r="151" spans="1:55" s="22" customFormat="1" ht="14.4" x14ac:dyDescent="0.3">
      <c r="A151" s="227" t="s">
        <v>66</v>
      </c>
      <c r="B151" s="244" t="s">
        <v>241</v>
      </c>
      <c r="C151" s="245">
        <f>K133</f>
        <v>0</v>
      </c>
      <c r="D151" s="246" t="str">
        <f>C133</f>
        <v>Incomplete</v>
      </c>
      <c r="E151" s="96"/>
      <c r="F151" s="96"/>
      <c r="G151" s="96"/>
      <c r="H151" s="96"/>
      <c r="I151" s="96"/>
      <c r="J151" s="96"/>
      <c r="K151" s="10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row>
    <row r="152" spans="1:55" s="22" customFormat="1" ht="14.4" x14ac:dyDescent="0.3">
      <c r="A152" s="17"/>
      <c r="B152" s="105"/>
      <c r="C152" s="95"/>
      <c r="D152" s="95"/>
      <c r="E152" s="96"/>
      <c r="F152" s="96"/>
      <c r="G152" s="96"/>
      <c r="H152" s="96"/>
      <c r="I152" s="96"/>
      <c r="J152" s="96"/>
      <c r="K152" s="10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row>
    <row r="153" spans="1:55" s="22" customFormat="1" ht="14.4" x14ac:dyDescent="0.3">
      <c r="A153" s="17"/>
      <c r="B153" s="105"/>
      <c r="C153" s="250">
        <f>COUNTIFS(D142:D151,"Complete",A142:A151,"OPDS")</f>
        <v>0</v>
      </c>
      <c r="D153" s="251" t="s">
        <v>1740</v>
      </c>
      <c r="E153" s="96"/>
      <c r="F153" s="96"/>
      <c r="G153" s="96"/>
      <c r="H153" s="96"/>
      <c r="I153" s="96"/>
      <c r="J153" s="96"/>
      <c r="K153" s="10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row>
    <row r="154" spans="1:55" s="22" customFormat="1" ht="14.4" x14ac:dyDescent="0.3">
      <c r="A154" s="17"/>
      <c r="B154" s="105"/>
      <c r="C154" s="250">
        <f>COUNTIFS(D142:D151,"Incomplete",A142:A151,"OPDS")</f>
        <v>0</v>
      </c>
      <c r="D154" s="251" t="s">
        <v>1741</v>
      </c>
      <c r="E154" s="96"/>
      <c r="F154" s="96"/>
      <c r="G154" s="96"/>
      <c r="H154" s="96"/>
      <c r="I154" s="96"/>
      <c r="J154" s="96"/>
      <c r="K154" s="10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row>
    <row r="155" spans="1:55" s="22" customFormat="1" ht="14.4" x14ac:dyDescent="0.3">
      <c r="A155" s="17"/>
      <c r="B155" s="105"/>
      <c r="C155" s="252">
        <f>SUM($C$153:$C$154)</f>
        <v>0</v>
      </c>
      <c r="D155" s="251" t="s">
        <v>1742</v>
      </c>
      <c r="E155" s="96"/>
      <c r="F155" s="96"/>
      <c r="G155" s="96"/>
      <c r="H155" s="96"/>
      <c r="I155" s="96"/>
      <c r="J155" s="96"/>
      <c r="K155" s="10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row>
    <row r="156" spans="1:55" s="22" customFormat="1" ht="28.8" x14ac:dyDescent="0.3">
      <c r="A156" s="17"/>
      <c r="B156" s="105"/>
      <c r="C156" s="253" t="e">
        <f>SUM($C$153)/($C$155)</f>
        <v>#DIV/0!</v>
      </c>
      <c r="D156" s="254" t="s">
        <v>1743</v>
      </c>
      <c r="E156" s="110"/>
      <c r="F156" s="96"/>
      <c r="G156" s="107"/>
      <c r="H156" s="107"/>
      <c r="I156" s="96"/>
      <c r="J156" s="96"/>
      <c r="K156" s="10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row>
    <row r="157" spans="1:55" ht="14.4" x14ac:dyDescent="0.3">
      <c r="A157" s="17"/>
      <c r="B157" s="17"/>
      <c r="C157" s="17"/>
      <c r="D157" s="17"/>
      <c r="E157" s="98"/>
      <c r="F157" s="17"/>
      <c r="G157" s="17"/>
      <c r="H157" s="17"/>
      <c r="I157" s="96"/>
      <c r="J157" s="96"/>
      <c r="K157" s="101"/>
      <c r="L157" s="21"/>
      <c r="M157" s="21"/>
      <c r="N157" s="21"/>
      <c r="O157" s="21"/>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row>
    <row r="158" spans="1:55" x14ac:dyDescent="0.3">
      <c r="A158" s="17"/>
      <c r="B158" s="17"/>
      <c r="C158" s="17"/>
      <c r="D158" s="17"/>
      <c r="E158" s="98"/>
      <c r="F158" s="17"/>
      <c r="G158" s="17"/>
      <c r="H158" s="17"/>
      <c r="I158" s="17"/>
      <c r="J158" s="17"/>
      <c r="K158" s="17"/>
      <c r="L158" s="21"/>
      <c r="M158" s="21"/>
      <c r="N158" s="21"/>
      <c r="O158" s="21"/>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row>
    <row r="159" spans="1:55" x14ac:dyDescent="0.3">
      <c r="A159" s="17"/>
      <c r="B159" s="17"/>
      <c r="C159" s="17"/>
      <c r="D159" s="17"/>
      <c r="E159" s="98"/>
      <c r="F159" s="17"/>
      <c r="G159" s="17"/>
      <c r="H159" s="17"/>
      <c r="I159" s="17"/>
      <c r="J159" s="17"/>
      <c r="K159" s="17"/>
      <c r="L159" s="21"/>
      <c r="M159" s="21"/>
      <c r="N159" s="21"/>
      <c r="O159" s="21"/>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row>
    <row r="160" spans="1:55" ht="14.4" x14ac:dyDescent="0.3">
      <c r="A160" s="17"/>
      <c r="B160" s="17"/>
      <c r="C160" s="96"/>
      <c r="D160" s="96"/>
      <c r="E160" s="98"/>
      <c r="F160" s="17"/>
      <c r="G160" s="17"/>
      <c r="H160" s="17"/>
      <c r="I160" s="17"/>
      <c r="J160" s="17"/>
      <c r="K160" s="17"/>
      <c r="L160" s="21"/>
      <c r="M160" s="21"/>
      <c r="N160" s="21"/>
      <c r="O160" s="21"/>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row>
    <row r="161" spans="1:55" ht="14.4" x14ac:dyDescent="0.3">
      <c r="A161" s="17"/>
      <c r="B161" s="17"/>
      <c r="C161" s="96"/>
      <c r="D161" s="96"/>
      <c r="E161" s="98"/>
      <c r="F161" s="17"/>
      <c r="G161" s="17"/>
      <c r="H161" s="17"/>
      <c r="I161" s="17"/>
      <c r="J161" s="17"/>
      <c r="K161" s="17"/>
      <c r="L161" s="21"/>
      <c r="M161" s="21"/>
      <c r="N161" s="21"/>
      <c r="O161" s="21"/>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row>
    <row r="162" spans="1:55" ht="14.4" x14ac:dyDescent="0.3">
      <c r="A162" s="17"/>
      <c r="B162" s="105"/>
      <c r="C162" s="96"/>
      <c r="D162" s="96"/>
      <c r="E162" s="98"/>
      <c r="F162" s="17"/>
      <c r="G162" s="17"/>
      <c r="H162" s="17"/>
      <c r="I162" s="17"/>
      <c r="J162" s="17"/>
      <c r="K162" s="17"/>
      <c r="L162" s="21"/>
      <c r="M162" s="21"/>
      <c r="N162" s="21"/>
      <c r="O162" s="21"/>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row>
    <row r="163" spans="1:55" ht="14.4" x14ac:dyDescent="0.3">
      <c r="A163" s="17"/>
      <c r="B163" s="105"/>
      <c r="C163" s="96"/>
      <c r="D163" s="96"/>
      <c r="E163" s="98"/>
      <c r="F163" s="17"/>
      <c r="G163" s="17"/>
      <c r="H163" s="17"/>
      <c r="I163" s="17"/>
      <c r="J163" s="17"/>
      <c r="K163" s="17"/>
      <c r="L163" s="21"/>
      <c r="M163" s="21"/>
      <c r="N163" s="21"/>
      <c r="O163" s="21"/>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row>
    <row r="164" spans="1:55" ht="14.4" x14ac:dyDescent="0.3">
      <c r="A164" s="17"/>
      <c r="B164" s="105"/>
      <c r="C164" s="96"/>
      <c r="D164" s="96"/>
      <c r="E164" s="98"/>
      <c r="F164" s="17"/>
      <c r="G164" s="17"/>
      <c r="H164" s="17"/>
      <c r="I164" s="17"/>
      <c r="J164" s="17"/>
      <c r="K164" s="17"/>
      <c r="L164" s="21"/>
      <c r="M164" s="21"/>
      <c r="N164" s="21"/>
      <c r="O164" s="21"/>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row>
    <row r="165" spans="1:55" ht="14.4" x14ac:dyDescent="0.3">
      <c r="A165" s="17"/>
      <c r="B165" s="105"/>
      <c r="C165" s="96"/>
      <c r="D165" s="96"/>
      <c r="E165" s="106"/>
      <c r="F165" s="96"/>
      <c r="G165" s="107"/>
      <c r="H165" s="107"/>
      <c r="I165" s="17"/>
      <c r="J165" s="17"/>
      <c r="K165" s="17"/>
      <c r="L165" s="21"/>
      <c r="M165" s="21"/>
      <c r="N165" s="21"/>
      <c r="O165" s="21"/>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row>
    <row r="166" spans="1:55" ht="14.4" x14ac:dyDescent="0.3">
      <c r="A166" s="17"/>
      <c r="B166" s="105"/>
      <c r="C166" s="96"/>
      <c r="D166" s="96"/>
      <c r="E166" s="106"/>
      <c r="F166" s="96"/>
      <c r="G166" s="107"/>
      <c r="H166" s="107"/>
      <c r="I166" s="17"/>
      <c r="J166" s="17"/>
      <c r="K166" s="17"/>
      <c r="L166" s="21"/>
      <c r="M166" s="21"/>
      <c r="N166" s="21"/>
      <c r="O166" s="21"/>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row>
    <row r="167" spans="1:55" ht="14.4" x14ac:dyDescent="0.3">
      <c r="A167" s="17"/>
      <c r="B167" s="105"/>
      <c r="C167" s="96"/>
      <c r="D167" s="96"/>
      <c r="E167" s="106"/>
      <c r="F167" s="96"/>
      <c r="G167" s="107"/>
      <c r="H167" s="107"/>
      <c r="I167" s="96"/>
      <c r="J167" s="96"/>
      <c r="K167" s="101"/>
      <c r="L167" s="21"/>
      <c r="M167" s="21"/>
      <c r="N167" s="21"/>
      <c r="O167" s="21"/>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row>
    <row r="168" spans="1:55" ht="14.4" x14ac:dyDescent="0.3">
      <c r="A168" s="17"/>
      <c r="B168" s="105"/>
      <c r="C168" s="96"/>
      <c r="D168" s="96"/>
      <c r="E168" s="106"/>
      <c r="F168" s="96"/>
      <c r="G168" s="107"/>
      <c r="H168" s="107"/>
      <c r="I168" s="96"/>
      <c r="J168" s="96"/>
      <c r="K168" s="101"/>
      <c r="L168" s="21"/>
      <c r="M168" s="21"/>
      <c r="N168" s="21"/>
      <c r="O168" s="21"/>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row>
    <row r="169" spans="1:55" ht="14.4" x14ac:dyDescent="0.3">
      <c r="A169" s="17"/>
      <c r="B169" s="105"/>
      <c r="C169" s="96"/>
      <c r="D169" s="96"/>
      <c r="E169" s="106"/>
      <c r="F169" s="96"/>
      <c r="G169" s="107"/>
      <c r="H169" s="107"/>
      <c r="I169" s="96"/>
      <c r="J169" s="96"/>
      <c r="K169" s="101"/>
      <c r="L169" s="21"/>
      <c r="M169" s="21"/>
      <c r="N169" s="21"/>
      <c r="O169" s="21"/>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row>
    <row r="170" spans="1:55" ht="14.4" x14ac:dyDescent="0.3">
      <c r="A170" s="17"/>
      <c r="B170" s="105"/>
      <c r="C170" s="96"/>
      <c r="D170" s="96"/>
      <c r="E170" s="106"/>
      <c r="F170" s="96"/>
      <c r="G170" s="107"/>
      <c r="H170" s="107"/>
      <c r="I170" s="96"/>
      <c r="J170" s="96"/>
      <c r="K170" s="101"/>
      <c r="L170" s="21"/>
      <c r="M170" s="21"/>
      <c r="N170" s="21"/>
      <c r="O170" s="21"/>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row>
    <row r="171" spans="1:55" ht="14.4" x14ac:dyDescent="0.3">
      <c r="A171" s="17"/>
      <c r="B171" s="105"/>
      <c r="C171" s="96"/>
      <c r="D171" s="96"/>
      <c r="E171" s="106"/>
      <c r="F171" s="96"/>
      <c r="G171" s="107"/>
      <c r="H171" s="107"/>
      <c r="I171" s="96"/>
      <c r="J171" s="96"/>
      <c r="K171" s="101"/>
      <c r="L171" s="21"/>
      <c r="M171" s="21"/>
      <c r="N171" s="21"/>
      <c r="O171" s="21"/>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row>
    <row r="172" spans="1:55" ht="14.4" x14ac:dyDescent="0.3">
      <c r="A172" s="17"/>
      <c r="B172" s="105"/>
      <c r="C172" s="96"/>
      <c r="D172" s="96"/>
      <c r="E172" s="106"/>
      <c r="F172" s="96"/>
      <c r="G172" s="107"/>
      <c r="H172" s="107"/>
      <c r="I172" s="96"/>
      <c r="J172" s="96"/>
      <c r="K172" s="101"/>
      <c r="L172" s="21"/>
      <c r="M172" s="21"/>
      <c r="N172" s="21"/>
      <c r="O172" s="21"/>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row>
    <row r="173" spans="1:55" ht="14.4" x14ac:dyDescent="0.3">
      <c r="A173" s="17"/>
      <c r="B173" s="105"/>
      <c r="C173" s="96"/>
      <c r="D173" s="96"/>
      <c r="E173" s="106"/>
      <c r="F173" s="96"/>
      <c r="G173" s="107"/>
      <c r="H173" s="107"/>
      <c r="I173" s="96"/>
      <c r="J173" s="96"/>
      <c r="K173" s="101"/>
      <c r="L173" s="21"/>
      <c r="M173" s="21"/>
      <c r="N173" s="21"/>
      <c r="O173" s="21"/>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row>
    <row r="174" spans="1:55" ht="14.4" x14ac:dyDescent="0.3">
      <c r="A174" s="17"/>
      <c r="B174" s="105"/>
      <c r="C174" s="96"/>
      <c r="D174" s="96"/>
      <c r="E174" s="106"/>
      <c r="F174" s="96"/>
      <c r="G174" s="107"/>
      <c r="H174" s="107"/>
      <c r="I174" s="96"/>
      <c r="J174" s="96"/>
      <c r="K174" s="101"/>
      <c r="L174" s="21"/>
      <c r="M174" s="21"/>
      <c r="N174" s="21"/>
      <c r="O174" s="21"/>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row>
    <row r="175" spans="1:55" ht="14.4" x14ac:dyDescent="0.3">
      <c r="A175" s="17"/>
      <c r="B175" s="105"/>
      <c r="C175" s="96"/>
      <c r="D175" s="96"/>
      <c r="E175" s="106"/>
      <c r="F175" s="96"/>
      <c r="G175" s="107"/>
      <c r="H175" s="107"/>
      <c r="I175" s="96"/>
      <c r="J175" s="96"/>
      <c r="K175" s="101"/>
      <c r="L175" s="21"/>
      <c r="M175" s="21"/>
      <c r="N175" s="21"/>
      <c r="O175" s="21"/>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row>
    <row r="176" spans="1:55" ht="14.4" x14ac:dyDescent="0.3">
      <c r="A176" s="17"/>
      <c r="B176" s="105"/>
      <c r="C176" s="96"/>
      <c r="D176" s="96"/>
      <c r="E176" s="106"/>
      <c r="F176" s="96"/>
      <c r="G176" s="107"/>
      <c r="H176" s="107"/>
      <c r="I176" s="96"/>
      <c r="J176" s="96"/>
      <c r="K176" s="101"/>
      <c r="L176" s="21"/>
      <c r="M176" s="21"/>
      <c r="N176" s="21"/>
      <c r="O176" s="21"/>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row>
    <row r="177" spans="1:55" ht="14.4" x14ac:dyDescent="0.3">
      <c r="A177" s="17"/>
      <c r="B177" s="105"/>
      <c r="C177" s="96"/>
      <c r="D177" s="96"/>
      <c r="E177" s="106"/>
      <c r="F177" s="96"/>
      <c r="G177" s="107"/>
      <c r="H177" s="107"/>
      <c r="I177" s="96"/>
      <c r="J177" s="96"/>
      <c r="K177" s="101"/>
      <c r="L177" s="21"/>
      <c r="M177" s="21"/>
      <c r="N177" s="21"/>
      <c r="O177" s="21"/>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row>
    <row r="178" spans="1:55" ht="14.4" x14ac:dyDescent="0.3">
      <c r="A178" s="17"/>
      <c r="B178" s="105"/>
      <c r="C178" s="96"/>
      <c r="D178" s="96"/>
      <c r="E178" s="106"/>
      <c r="F178" s="96"/>
      <c r="G178" s="107"/>
      <c r="H178" s="107"/>
      <c r="I178" s="96"/>
      <c r="J178" s="96"/>
      <c r="K178" s="101"/>
      <c r="L178" s="21"/>
      <c r="M178" s="21"/>
      <c r="N178" s="21"/>
      <c r="O178" s="21"/>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row>
    <row r="179" spans="1:55" ht="14.4" x14ac:dyDescent="0.3">
      <c r="A179" s="17"/>
      <c r="B179" s="105"/>
      <c r="C179" s="96"/>
      <c r="D179" s="96"/>
      <c r="E179" s="106"/>
      <c r="F179" s="96"/>
      <c r="G179" s="107"/>
      <c r="H179" s="107"/>
      <c r="I179" s="96"/>
      <c r="J179" s="96"/>
      <c r="K179" s="101"/>
      <c r="L179" s="21"/>
      <c r="M179" s="21"/>
      <c r="N179" s="21"/>
      <c r="O179" s="21"/>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row>
    <row r="180" spans="1:55" ht="14.4" x14ac:dyDescent="0.3">
      <c r="A180" s="17"/>
      <c r="B180" s="105"/>
      <c r="C180" s="96"/>
      <c r="D180" s="96"/>
      <c r="E180" s="106"/>
      <c r="F180" s="96"/>
      <c r="G180" s="107"/>
      <c r="H180" s="107"/>
      <c r="I180" s="96"/>
      <c r="J180" s="96"/>
      <c r="K180" s="101"/>
      <c r="L180" s="21"/>
      <c r="M180" s="21"/>
      <c r="N180" s="21"/>
      <c r="O180" s="21"/>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row>
    <row r="181" spans="1:55" ht="14.4" x14ac:dyDescent="0.3">
      <c r="A181" s="17"/>
      <c r="B181" s="105"/>
      <c r="C181" s="96"/>
      <c r="D181" s="96"/>
      <c r="E181" s="106"/>
      <c r="F181" s="96"/>
      <c r="G181" s="107"/>
      <c r="H181" s="107"/>
      <c r="I181" s="96"/>
      <c r="J181" s="96"/>
      <c r="K181" s="101"/>
      <c r="L181" s="21"/>
      <c r="M181" s="21"/>
      <c r="N181" s="21"/>
      <c r="O181" s="21"/>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row>
    <row r="182" spans="1:55" ht="14.4" x14ac:dyDescent="0.3">
      <c r="A182" s="17"/>
      <c r="B182" s="105"/>
      <c r="C182" s="96"/>
      <c r="D182" s="96"/>
      <c r="E182" s="106"/>
      <c r="F182" s="96"/>
      <c r="G182" s="107"/>
      <c r="H182" s="107"/>
      <c r="I182" s="96"/>
      <c r="J182" s="96"/>
      <c r="K182" s="101"/>
      <c r="L182" s="21"/>
      <c r="M182" s="21"/>
      <c r="N182" s="21"/>
      <c r="O182" s="21"/>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row>
    <row r="183" spans="1:55" ht="14.4" x14ac:dyDescent="0.3">
      <c r="A183" s="17"/>
      <c r="B183" s="105"/>
      <c r="C183" s="96"/>
      <c r="D183" s="96"/>
      <c r="E183" s="106"/>
      <c r="F183" s="96"/>
      <c r="G183" s="107"/>
      <c r="H183" s="107"/>
      <c r="I183" s="96"/>
      <c r="J183" s="96"/>
      <c r="K183" s="101"/>
      <c r="L183" s="21"/>
      <c r="M183" s="21"/>
      <c r="N183" s="21"/>
      <c r="O183" s="21"/>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row>
    <row r="184" spans="1:55" ht="14.4" x14ac:dyDescent="0.3">
      <c r="A184" s="17"/>
      <c r="B184" s="105"/>
      <c r="C184" s="96"/>
      <c r="D184" s="96"/>
      <c r="E184" s="106"/>
      <c r="F184" s="96"/>
      <c r="G184" s="107"/>
      <c r="H184" s="107"/>
      <c r="I184" s="96"/>
      <c r="J184" s="96"/>
      <c r="K184" s="101"/>
      <c r="L184" s="21"/>
      <c r="M184" s="21"/>
      <c r="N184" s="21"/>
      <c r="O184" s="21"/>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row>
    <row r="185" spans="1:55" ht="14.4" x14ac:dyDescent="0.3">
      <c r="A185" s="17"/>
      <c r="B185" s="105"/>
      <c r="C185" s="96"/>
      <c r="D185" s="96"/>
      <c r="E185" s="106"/>
      <c r="F185" s="96"/>
      <c r="G185" s="107"/>
      <c r="H185" s="107"/>
      <c r="I185" s="96"/>
      <c r="J185" s="96"/>
      <c r="K185" s="101"/>
      <c r="L185" s="21"/>
      <c r="M185" s="21"/>
      <c r="N185" s="21"/>
      <c r="O185" s="21"/>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row>
    <row r="186" spans="1:55" ht="14.4" x14ac:dyDescent="0.3">
      <c r="A186" s="17"/>
      <c r="B186" s="105"/>
      <c r="C186" s="96"/>
      <c r="D186" s="96"/>
      <c r="E186" s="106"/>
      <c r="F186" s="96"/>
      <c r="G186" s="107"/>
      <c r="H186" s="107"/>
      <c r="I186" s="96"/>
      <c r="J186" s="96"/>
      <c r="K186" s="101"/>
      <c r="L186" s="21"/>
      <c r="M186" s="21"/>
      <c r="N186" s="21"/>
      <c r="O186" s="21"/>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row>
    <row r="187" spans="1:55" ht="14.4" x14ac:dyDescent="0.3">
      <c r="A187" s="17"/>
      <c r="B187" s="105"/>
      <c r="C187" s="96"/>
      <c r="D187" s="96"/>
      <c r="E187" s="106"/>
      <c r="F187" s="96"/>
      <c r="G187" s="107"/>
      <c r="H187" s="107"/>
      <c r="I187" s="96"/>
      <c r="J187" s="96"/>
      <c r="K187" s="101"/>
      <c r="L187" s="21"/>
      <c r="M187" s="21"/>
      <c r="N187" s="21"/>
      <c r="O187" s="21"/>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row>
    <row r="188" spans="1:55" ht="14.4" x14ac:dyDescent="0.3">
      <c r="A188" s="17"/>
      <c r="B188" s="105"/>
      <c r="C188" s="96"/>
      <c r="D188" s="96"/>
      <c r="E188" s="106"/>
      <c r="F188" s="96"/>
      <c r="G188" s="107"/>
      <c r="H188" s="107"/>
      <c r="I188" s="96"/>
      <c r="J188" s="96"/>
      <c r="K188" s="101"/>
      <c r="L188" s="21"/>
      <c r="M188" s="21"/>
      <c r="N188" s="21"/>
      <c r="O188" s="21"/>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row>
    <row r="189" spans="1:55" ht="14.4" x14ac:dyDescent="0.3">
      <c r="A189" s="17"/>
      <c r="B189" s="105"/>
      <c r="C189" s="96"/>
      <c r="D189" s="96"/>
      <c r="E189" s="106"/>
      <c r="F189" s="96"/>
      <c r="G189" s="107"/>
      <c r="H189" s="107"/>
      <c r="I189" s="96"/>
      <c r="J189" s="96"/>
      <c r="K189" s="101"/>
      <c r="L189" s="21"/>
      <c r="M189" s="21"/>
      <c r="N189" s="21"/>
      <c r="O189" s="21"/>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row>
    <row r="190" spans="1:55" ht="14.4" x14ac:dyDescent="0.3">
      <c r="A190" s="17"/>
      <c r="B190" s="105"/>
      <c r="C190" s="96"/>
      <c r="D190" s="96"/>
      <c r="E190" s="106"/>
      <c r="F190" s="96"/>
      <c r="G190" s="107"/>
      <c r="H190" s="107"/>
      <c r="I190" s="96"/>
      <c r="J190" s="96"/>
      <c r="K190" s="101"/>
      <c r="L190" s="21"/>
      <c r="M190" s="21"/>
      <c r="N190" s="21"/>
      <c r="O190" s="21"/>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row>
    <row r="191" spans="1:55" ht="14.4" x14ac:dyDescent="0.3">
      <c r="A191" s="17"/>
      <c r="B191" s="105"/>
      <c r="C191" s="96"/>
      <c r="D191" s="96"/>
      <c r="E191" s="106"/>
      <c r="F191" s="96"/>
      <c r="G191" s="107"/>
      <c r="H191" s="107"/>
      <c r="I191" s="96"/>
      <c r="J191" s="96"/>
      <c r="K191" s="101"/>
      <c r="L191" s="21"/>
      <c r="M191" s="21"/>
      <c r="N191" s="21"/>
      <c r="O191" s="21"/>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row>
    <row r="192" spans="1:55" ht="14.4" x14ac:dyDescent="0.3">
      <c r="A192" s="17"/>
      <c r="B192" s="105"/>
      <c r="C192" s="96"/>
      <c r="D192" s="96"/>
      <c r="E192" s="106"/>
      <c r="F192" s="96"/>
      <c r="G192" s="107"/>
      <c r="H192" s="107"/>
      <c r="I192" s="96"/>
      <c r="J192" s="96"/>
      <c r="K192" s="101"/>
      <c r="L192" s="21"/>
      <c r="M192" s="21"/>
      <c r="N192" s="21"/>
      <c r="O192" s="21"/>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row>
    <row r="193" spans="1:55" ht="14.4" x14ac:dyDescent="0.3">
      <c r="A193" s="17"/>
      <c r="B193" s="105"/>
      <c r="C193" s="96"/>
      <c r="D193" s="96"/>
      <c r="E193" s="106"/>
      <c r="F193" s="96"/>
      <c r="G193" s="107"/>
      <c r="H193" s="107"/>
      <c r="I193" s="96"/>
      <c r="J193" s="96"/>
      <c r="K193" s="101"/>
      <c r="L193" s="21"/>
      <c r="M193" s="21"/>
      <c r="N193" s="21"/>
      <c r="O193" s="21"/>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row>
    <row r="194" spans="1:55" ht="14.4" x14ac:dyDescent="0.3">
      <c r="A194" s="17"/>
      <c r="B194" s="105"/>
      <c r="C194" s="96"/>
      <c r="D194" s="96"/>
      <c r="E194" s="106"/>
      <c r="F194" s="96"/>
      <c r="G194" s="107"/>
      <c r="H194" s="107"/>
      <c r="I194" s="96"/>
      <c r="J194" s="96"/>
      <c r="K194" s="101"/>
      <c r="L194" s="21"/>
      <c r="M194" s="21"/>
      <c r="N194" s="21"/>
      <c r="O194" s="21"/>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row>
    <row r="195" spans="1:55" ht="14.4" x14ac:dyDescent="0.3">
      <c r="A195" s="17"/>
      <c r="B195" s="105"/>
      <c r="C195" s="96"/>
      <c r="D195" s="96"/>
      <c r="E195" s="106"/>
      <c r="F195" s="96"/>
      <c r="G195" s="107"/>
      <c r="H195" s="107"/>
      <c r="I195" s="96"/>
      <c r="J195" s="96"/>
      <c r="K195" s="101"/>
      <c r="L195" s="21"/>
      <c r="M195" s="21"/>
      <c r="N195" s="21"/>
      <c r="O195" s="21"/>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row>
    <row r="196" spans="1:55" ht="14.4" x14ac:dyDescent="0.3">
      <c r="A196" s="17"/>
      <c r="B196" s="105"/>
      <c r="C196" s="96"/>
      <c r="D196" s="96"/>
      <c r="E196" s="106"/>
      <c r="F196" s="96"/>
      <c r="G196" s="107"/>
      <c r="H196" s="107"/>
      <c r="I196" s="96"/>
      <c r="J196" s="96"/>
      <c r="K196" s="101"/>
      <c r="L196" s="21"/>
      <c r="M196" s="21"/>
      <c r="N196" s="21"/>
      <c r="O196" s="21"/>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row>
    <row r="197" spans="1:55" ht="14.4" x14ac:dyDescent="0.3">
      <c r="A197" s="17"/>
      <c r="B197" s="105"/>
      <c r="C197" s="96"/>
      <c r="D197" s="96"/>
      <c r="E197" s="106"/>
      <c r="F197" s="96"/>
      <c r="G197" s="107"/>
      <c r="H197" s="107"/>
      <c r="I197" s="96"/>
      <c r="J197" s="96"/>
      <c r="K197" s="101"/>
      <c r="L197" s="21"/>
      <c r="M197" s="21"/>
      <c r="N197" s="21"/>
      <c r="O197" s="21"/>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row>
    <row r="198" spans="1:55" ht="14.4" x14ac:dyDescent="0.3">
      <c r="A198" s="17"/>
      <c r="B198" s="105"/>
      <c r="C198" s="96"/>
      <c r="D198" s="96"/>
      <c r="E198" s="106"/>
      <c r="F198" s="96"/>
      <c r="G198" s="107"/>
      <c r="H198" s="107"/>
      <c r="I198" s="96"/>
      <c r="J198" s="96"/>
      <c r="K198" s="101"/>
      <c r="L198" s="21"/>
      <c r="M198" s="21"/>
      <c r="N198" s="21"/>
      <c r="O198" s="21"/>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row>
    <row r="199" spans="1:55" ht="14.4" x14ac:dyDescent="0.3">
      <c r="A199" s="17"/>
      <c r="B199" s="105"/>
      <c r="C199" s="96"/>
      <c r="D199" s="96"/>
      <c r="E199" s="106"/>
      <c r="F199" s="96"/>
      <c r="G199" s="107"/>
      <c r="H199" s="107"/>
      <c r="I199" s="96"/>
      <c r="J199" s="96"/>
      <c r="K199" s="101"/>
      <c r="L199" s="21"/>
      <c r="M199" s="21"/>
      <c r="N199" s="21"/>
      <c r="O199" s="21"/>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row>
    <row r="200" spans="1:55" ht="14.4" x14ac:dyDescent="0.3">
      <c r="B200" s="108"/>
      <c r="C200" s="95"/>
      <c r="D200" s="95"/>
      <c r="E200" s="106"/>
      <c r="F200" s="96"/>
      <c r="G200" s="107"/>
      <c r="H200" s="107"/>
      <c r="I200" s="96"/>
      <c r="J200" s="96"/>
      <c r="K200" s="101"/>
      <c r="L200" s="21"/>
      <c r="M200" s="21"/>
      <c r="N200" s="21"/>
      <c r="O200" s="21"/>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row>
    <row r="201" spans="1:55" ht="14.4" x14ac:dyDescent="0.3">
      <c r="B201" s="108"/>
      <c r="C201" s="95"/>
      <c r="D201" s="95"/>
      <c r="E201" s="106"/>
      <c r="F201" s="96"/>
      <c r="G201" s="107"/>
      <c r="H201" s="107"/>
      <c r="I201" s="96"/>
      <c r="J201" s="96"/>
      <c r="K201" s="101"/>
      <c r="L201" s="21"/>
      <c r="M201" s="21"/>
      <c r="N201" s="21"/>
      <c r="O201" s="21"/>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row>
    <row r="202" spans="1:55" ht="14.4" x14ac:dyDescent="0.3">
      <c r="B202" s="108"/>
      <c r="C202" s="95"/>
      <c r="D202" s="95"/>
      <c r="E202" s="106"/>
      <c r="F202" s="96"/>
      <c r="G202" s="107"/>
      <c r="H202" s="107"/>
      <c r="I202" s="96"/>
      <c r="J202" s="96"/>
      <c r="K202" s="101"/>
      <c r="L202" s="21"/>
      <c r="M202" s="21"/>
      <c r="N202" s="21"/>
      <c r="O202" s="21"/>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row>
    <row r="203" spans="1:55" ht="14.4" x14ac:dyDescent="0.3">
      <c r="B203" s="108"/>
      <c r="C203" s="95"/>
      <c r="D203" s="95"/>
      <c r="E203" s="106"/>
      <c r="F203" s="96"/>
      <c r="G203" s="107"/>
      <c r="H203" s="107"/>
      <c r="I203" s="96"/>
      <c r="J203" s="96"/>
      <c r="K203" s="101"/>
      <c r="L203" s="21"/>
      <c r="M203" s="21"/>
      <c r="N203" s="21"/>
      <c r="O203" s="21"/>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row>
    <row r="204" spans="1:55" ht="14.4" x14ac:dyDescent="0.3">
      <c r="B204" s="108"/>
      <c r="C204" s="95"/>
      <c r="D204" s="95"/>
      <c r="E204" s="106"/>
      <c r="F204" s="96"/>
      <c r="G204" s="107"/>
      <c r="H204" s="107"/>
      <c r="I204" s="96"/>
      <c r="J204" s="96"/>
      <c r="K204" s="101"/>
      <c r="L204" s="21"/>
      <c r="M204" s="21"/>
      <c r="N204" s="21"/>
      <c r="O204" s="21"/>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row>
    <row r="205" spans="1:55" ht="14.4" x14ac:dyDescent="0.3">
      <c r="B205" s="108"/>
      <c r="C205" s="95"/>
      <c r="D205" s="95"/>
      <c r="E205" s="100"/>
      <c r="F205" s="95"/>
      <c r="G205" s="107"/>
      <c r="H205" s="107"/>
      <c r="I205" s="96"/>
      <c r="J205" s="96"/>
      <c r="K205" s="101"/>
      <c r="L205" s="21"/>
      <c r="M205" s="21"/>
      <c r="N205" s="21"/>
      <c r="O205" s="21"/>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row>
    <row r="206" spans="1:55" ht="14.4" x14ac:dyDescent="0.3">
      <c r="B206" s="108"/>
      <c r="C206" s="95"/>
      <c r="D206" s="95"/>
      <c r="E206" s="100"/>
      <c r="F206" s="95"/>
      <c r="G206" s="111"/>
      <c r="H206" s="111"/>
      <c r="I206" s="95"/>
      <c r="J206" s="95"/>
      <c r="K206" s="112"/>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row>
    <row r="207" spans="1:55" ht="14.4" x14ac:dyDescent="0.3">
      <c r="B207" s="108"/>
      <c r="C207" s="95"/>
      <c r="D207" s="95"/>
      <c r="E207" s="100"/>
      <c r="F207" s="95"/>
      <c r="G207" s="111"/>
      <c r="H207" s="111"/>
      <c r="I207" s="95"/>
      <c r="J207" s="95"/>
      <c r="K207" s="11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row>
    <row r="208" spans="1:55" ht="14.4" x14ac:dyDescent="0.3">
      <c r="B208" s="108"/>
      <c r="C208" s="95"/>
      <c r="D208" s="95"/>
      <c r="E208" s="100"/>
      <c r="F208" s="95"/>
      <c r="G208" s="111"/>
      <c r="H208" s="111"/>
      <c r="I208" s="95"/>
      <c r="J208" s="95"/>
      <c r="K208" s="112"/>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row>
    <row r="209" spans="1:55" ht="14.4" x14ac:dyDescent="0.3">
      <c r="B209" s="108"/>
      <c r="C209" s="95"/>
      <c r="D209" s="95"/>
      <c r="E209" s="100"/>
      <c r="F209" s="95"/>
      <c r="G209" s="111"/>
      <c r="H209" s="111"/>
      <c r="I209" s="95"/>
      <c r="J209" s="95"/>
      <c r="K209" s="112"/>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row>
    <row r="210" spans="1:55" ht="14.4" x14ac:dyDescent="0.3">
      <c r="B210" s="108"/>
      <c r="C210" s="95"/>
      <c r="D210" s="95"/>
      <c r="E210" s="100"/>
      <c r="F210" s="95"/>
      <c r="G210" s="111"/>
      <c r="H210" s="111"/>
      <c r="I210" s="95"/>
      <c r="J210" s="95"/>
      <c r="K210" s="112"/>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row>
    <row r="211" spans="1:55" ht="14.4" x14ac:dyDescent="0.3">
      <c r="B211" s="108"/>
      <c r="C211" s="95"/>
      <c r="D211" s="95"/>
      <c r="E211" s="100"/>
      <c r="F211" s="95"/>
      <c r="G211" s="111"/>
      <c r="H211" s="111"/>
      <c r="I211" s="95"/>
      <c r="J211" s="95"/>
      <c r="K211" s="112"/>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row>
    <row r="212" spans="1:55" ht="14.4" x14ac:dyDescent="0.3">
      <c r="B212" s="108"/>
      <c r="C212" s="95"/>
      <c r="D212" s="95"/>
      <c r="E212" s="100"/>
      <c r="F212" s="95"/>
      <c r="G212" s="111"/>
      <c r="H212" s="111"/>
      <c r="I212" s="95"/>
      <c r="J212" s="95"/>
      <c r="K212" s="112"/>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row>
    <row r="213" spans="1:55" s="22" customFormat="1" ht="14.4" x14ac:dyDescent="0.3">
      <c r="A213" s="23"/>
      <c r="B213" s="108"/>
      <c r="C213" s="95"/>
      <c r="D213" s="95"/>
      <c r="E213" s="100"/>
      <c r="F213" s="95"/>
      <c r="G213" s="111"/>
      <c r="H213" s="111"/>
      <c r="I213" s="95"/>
      <c r="J213" s="95"/>
      <c r="K213" s="112"/>
      <c r="P213" s="23"/>
      <c r="Q213" s="23"/>
      <c r="R213" s="23"/>
      <c r="S213" s="23"/>
      <c r="T213" s="23"/>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row>
    <row r="214" spans="1:55" s="22" customFormat="1" ht="14.4" x14ac:dyDescent="0.3">
      <c r="A214" s="23"/>
      <c r="B214" s="108"/>
      <c r="C214" s="95"/>
      <c r="D214" s="95"/>
      <c r="E214" s="100"/>
      <c r="F214" s="95"/>
      <c r="G214" s="111"/>
      <c r="H214" s="111"/>
      <c r="I214" s="95"/>
      <c r="J214" s="95"/>
      <c r="K214" s="112"/>
      <c r="P214" s="23"/>
      <c r="Q214" s="23"/>
      <c r="R214" s="23"/>
      <c r="S214" s="23"/>
      <c r="T214" s="23"/>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row>
    <row r="215" spans="1:55" s="22" customFormat="1" ht="14.4" x14ac:dyDescent="0.3">
      <c r="A215" s="23"/>
      <c r="B215" s="108"/>
      <c r="C215" s="95"/>
      <c r="D215" s="95"/>
      <c r="E215" s="100"/>
      <c r="F215" s="95"/>
      <c r="G215" s="111"/>
      <c r="H215" s="111"/>
      <c r="I215" s="95"/>
      <c r="J215" s="95"/>
      <c r="K215" s="112"/>
      <c r="P215" s="23"/>
      <c r="Q215" s="23"/>
      <c r="R215" s="23"/>
      <c r="S215" s="23"/>
      <c r="T215" s="23"/>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row>
    <row r="216" spans="1:55" s="22" customFormat="1" ht="14.4" x14ac:dyDescent="0.3">
      <c r="A216" s="23"/>
      <c r="B216" s="108"/>
      <c r="C216" s="95"/>
      <c r="D216" s="95"/>
      <c r="E216" s="100"/>
      <c r="F216" s="95"/>
      <c r="G216" s="111"/>
      <c r="H216" s="111"/>
      <c r="I216" s="95"/>
      <c r="J216" s="95"/>
      <c r="K216" s="112"/>
      <c r="P216" s="23"/>
      <c r="Q216" s="23"/>
      <c r="R216" s="23"/>
      <c r="S216" s="23"/>
      <c r="T216" s="23"/>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row>
    <row r="217" spans="1:55" s="22" customFormat="1" ht="14.4" x14ac:dyDescent="0.3">
      <c r="A217" s="23"/>
      <c r="B217" s="108"/>
      <c r="C217" s="95"/>
      <c r="D217" s="95"/>
      <c r="E217" s="100"/>
      <c r="F217" s="95"/>
      <c r="G217" s="111"/>
      <c r="H217" s="111"/>
      <c r="I217" s="95"/>
      <c r="J217" s="95"/>
      <c r="K217" s="112"/>
      <c r="P217" s="23"/>
      <c r="Q217" s="23"/>
      <c r="R217" s="23"/>
      <c r="S217" s="23"/>
      <c r="T217" s="23"/>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row>
    <row r="218" spans="1:55" s="22" customFormat="1" ht="14.4" x14ac:dyDescent="0.3">
      <c r="A218" s="23"/>
      <c r="B218" s="108"/>
      <c r="C218" s="95"/>
      <c r="D218" s="95"/>
      <c r="E218" s="100"/>
      <c r="F218" s="95"/>
      <c r="G218" s="111"/>
      <c r="H218" s="111"/>
      <c r="I218" s="95"/>
      <c r="J218" s="95"/>
      <c r="K218" s="112"/>
      <c r="P218" s="23"/>
      <c r="Q218" s="23"/>
      <c r="R218" s="23"/>
      <c r="S218" s="23"/>
      <c r="T218" s="23"/>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row>
    <row r="219" spans="1:55" s="22" customFormat="1" ht="14.4" x14ac:dyDescent="0.3">
      <c r="A219" s="23"/>
      <c r="B219" s="108"/>
      <c r="C219" s="95"/>
      <c r="D219" s="95"/>
      <c r="E219" s="100"/>
      <c r="F219" s="95"/>
      <c r="G219" s="111"/>
      <c r="H219" s="111"/>
      <c r="I219" s="95"/>
      <c r="J219" s="95"/>
      <c r="K219" s="112"/>
      <c r="P219" s="23"/>
      <c r="Q219" s="23"/>
      <c r="R219" s="23"/>
      <c r="S219" s="23"/>
      <c r="T219" s="23"/>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row>
    <row r="220" spans="1:55" s="22" customFormat="1" ht="14.4" x14ac:dyDescent="0.3">
      <c r="A220" s="23"/>
      <c r="B220" s="108"/>
      <c r="C220" s="95"/>
      <c r="D220" s="95"/>
      <c r="E220" s="100"/>
      <c r="F220" s="95"/>
      <c r="G220" s="111"/>
      <c r="H220" s="111"/>
      <c r="I220" s="95"/>
      <c r="J220" s="95"/>
      <c r="K220" s="112"/>
      <c r="P220" s="23"/>
      <c r="Q220" s="23"/>
      <c r="R220" s="23"/>
      <c r="S220" s="23"/>
      <c r="T220" s="23"/>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row>
    <row r="221" spans="1:55" s="22" customFormat="1" ht="14.4" x14ac:dyDescent="0.3">
      <c r="A221" s="23"/>
      <c r="B221" s="108"/>
      <c r="C221" s="95"/>
      <c r="D221" s="95"/>
      <c r="E221" s="100"/>
      <c r="F221" s="95"/>
      <c r="G221" s="111"/>
      <c r="H221" s="111"/>
      <c r="I221" s="95"/>
      <c r="J221" s="95"/>
      <c r="K221" s="112"/>
      <c r="P221" s="23"/>
      <c r="Q221" s="23"/>
      <c r="R221" s="23"/>
      <c r="S221" s="23"/>
      <c r="T221" s="23"/>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row>
    <row r="222" spans="1:55" s="22" customFormat="1" ht="14.4" x14ac:dyDescent="0.3">
      <c r="A222" s="23"/>
      <c r="B222" s="108"/>
      <c r="C222" s="95"/>
      <c r="D222" s="95"/>
      <c r="E222" s="100"/>
      <c r="F222" s="95"/>
      <c r="G222" s="111"/>
      <c r="H222" s="111"/>
      <c r="I222" s="95"/>
      <c r="J222" s="95"/>
      <c r="K222" s="112"/>
      <c r="P222" s="23"/>
      <c r="Q222" s="23"/>
      <c r="R222" s="23"/>
      <c r="S222" s="23"/>
      <c r="T222" s="23"/>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row>
    <row r="223" spans="1:55" s="22" customFormat="1" ht="14.4" x14ac:dyDescent="0.3">
      <c r="A223" s="23"/>
      <c r="B223" s="108"/>
      <c r="C223" s="95"/>
      <c r="D223" s="95"/>
      <c r="E223" s="100"/>
      <c r="F223" s="95"/>
      <c r="G223" s="111"/>
      <c r="H223" s="111"/>
      <c r="I223" s="95"/>
      <c r="J223" s="95"/>
      <c r="K223" s="112"/>
      <c r="P223" s="23"/>
      <c r="Q223" s="23"/>
      <c r="R223" s="23"/>
      <c r="S223" s="23"/>
      <c r="T223" s="23"/>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row>
    <row r="224" spans="1:55" s="22" customFormat="1" ht="14.4" x14ac:dyDescent="0.3">
      <c r="A224" s="23"/>
      <c r="B224" s="108"/>
      <c r="C224" s="95"/>
      <c r="D224" s="95"/>
      <c r="E224" s="100"/>
      <c r="F224" s="95"/>
      <c r="G224" s="111"/>
      <c r="H224" s="111"/>
      <c r="I224" s="95"/>
      <c r="J224" s="95"/>
      <c r="K224" s="112"/>
      <c r="P224" s="23"/>
      <c r="Q224" s="23"/>
      <c r="R224" s="23"/>
      <c r="S224" s="23"/>
      <c r="T224" s="23"/>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row>
    <row r="225" spans="1:55" s="22" customFormat="1" ht="14.4" x14ac:dyDescent="0.3">
      <c r="A225" s="23"/>
      <c r="B225" s="108"/>
      <c r="C225" s="95"/>
      <c r="D225" s="95"/>
      <c r="E225" s="100"/>
      <c r="F225" s="95"/>
      <c r="G225" s="111"/>
      <c r="H225" s="111"/>
      <c r="I225" s="95"/>
      <c r="J225" s="95"/>
      <c r="K225" s="112"/>
      <c r="P225" s="23"/>
      <c r="Q225" s="23"/>
      <c r="R225" s="23"/>
      <c r="S225" s="23"/>
      <c r="T225" s="23"/>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row>
    <row r="226" spans="1:55" s="22" customFormat="1" ht="14.4" x14ac:dyDescent="0.3">
      <c r="A226" s="23"/>
      <c r="B226" s="108"/>
      <c r="C226" s="95"/>
      <c r="D226" s="95"/>
      <c r="E226" s="100"/>
      <c r="F226" s="95"/>
      <c r="G226" s="111"/>
      <c r="H226" s="111"/>
      <c r="I226" s="95"/>
      <c r="J226" s="95"/>
      <c r="K226" s="112"/>
      <c r="P226" s="23"/>
      <c r="Q226" s="23"/>
      <c r="R226" s="23"/>
      <c r="S226" s="23"/>
      <c r="T226" s="23"/>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row>
    <row r="227" spans="1:55" s="22" customFormat="1" ht="14.4" x14ac:dyDescent="0.3">
      <c r="A227" s="23"/>
      <c r="B227" s="108"/>
      <c r="C227" s="95"/>
      <c r="D227" s="95"/>
      <c r="E227" s="100"/>
      <c r="F227" s="95"/>
      <c r="G227" s="111"/>
      <c r="H227" s="111"/>
      <c r="I227" s="95"/>
      <c r="J227" s="95"/>
      <c r="K227" s="112"/>
      <c r="P227" s="23"/>
      <c r="Q227" s="23"/>
      <c r="R227" s="23"/>
      <c r="S227" s="23"/>
      <c r="T227" s="23"/>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row>
    <row r="228" spans="1:55" s="22" customFormat="1" ht="14.4" x14ac:dyDescent="0.3">
      <c r="A228" s="23"/>
      <c r="B228" s="108"/>
      <c r="C228" s="95"/>
      <c r="D228" s="95"/>
      <c r="E228" s="100"/>
      <c r="F228" s="95"/>
      <c r="G228" s="111"/>
      <c r="H228" s="111"/>
      <c r="I228" s="95"/>
      <c r="J228" s="95"/>
      <c r="K228" s="112"/>
      <c r="P228" s="23"/>
      <c r="Q228" s="23"/>
      <c r="R228" s="23"/>
      <c r="S228" s="23"/>
      <c r="T228" s="23"/>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row>
    <row r="229" spans="1:55" s="22" customFormat="1" ht="14.4" x14ac:dyDescent="0.3">
      <c r="A229" s="23"/>
      <c r="B229" s="108"/>
      <c r="C229" s="95"/>
      <c r="D229" s="95"/>
      <c r="E229" s="100"/>
      <c r="F229" s="95"/>
      <c r="G229" s="111"/>
      <c r="H229" s="111"/>
      <c r="I229" s="95"/>
      <c r="J229" s="95"/>
      <c r="K229" s="112"/>
      <c r="P229" s="23"/>
      <c r="Q229" s="23"/>
      <c r="R229" s="23"/>
      <c r="S229" s="23"/>
      <c r="T229" s="23"/>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row>
    <row r="230" spans="1:55" s="22" customFormat="1" ht="14.4" x14ac:dyDescent="0.3">
      <c r="A230" s="23"/>
      <c r="B230" s="108"/>
      <c r="C230" s="95"/>
      <c r="D230" s="95"/>
      <c r="E230" s="100"/>
      <c r="F230" s="95"/>
      <c r="G230" s="111"/>
      <c r="H230" s="111"/>
      <c r="I230" s="95"/>
      <c r="J230" s="95"/>
      <c r="K230" s="112"/>
      <c r="P230" s="23"/>
      <c r="Q230" s="23"/>
      <c r="R230" s="23"/>
      <c r="S230" s="23"/>
      <c r="T230" s="23"/>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row>
    <row r="231" spans="1:55" s="22" customFormat="1" ht="14.4" x14ac:dyDescent="0.3">
      <c r="A231" s="23"/>
      <c r="B231" s="108"/>
      <c r="C231" s="95"/>
      <c r="D231" s="95"/>
      <c r="E231" s="100"/>
      <c r="F231" s="95"/>
      <c r="G231" s="111"/>
      <c r="H231" s="111"/>
      <c r="I231" s="95"/>
      <c r="J231" s="95"/>
      <c r="K231" s="112"/>
      <c r="P231" s="23"/>
      <c r="Q231" s="23"/>
      <c r="R231" s="23"/>
      <c r="S231" s="23"/>
      <c r="T231" s="23"/>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row>
    <row r="232" spans="1:55" s="22" customFormat="1" ht="14.4" x14ac:dyDescent="0.3">
      <c r="A232" s="23"/>
      <c r="B232" s="108"/>
      <c r="C232" s="95"/>
      <c r="D232" s="95"/>
      <c r="E232" s="100"/>
      <c r="F232" s="95"/>
      <c r="G232" s="111"/>
      <c r="H232" s="111"/>
      <c r="I232" s="95"/>
      <c r="J232" s="95"/>
      <c r="K232" s="112"/>
      <c r="P232" s="23"/>
      <c r="Q232" s="23"/>
      <c r="R232" s="23"/>
      <c r="S232" s="23"/>
      <c r="T232" s="23"/>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row>
    <row r="233" spans="1:55" s="22" customFormat="1" ht="14.4" x14ac:dyDescent="0.3">
      <c r="A233" s="23"/>
      <c r="B233" s="108"/>
      <c r="C233" s="95"/>
      <c r="D233" s="95"/>
      <c r="E233" s="100"/>
      <c r="F233" s="95"/>
      <c r="G233" s="111"/>
      <c r="H233" s="111"/>
      <c r="I233" s="95"/>
      <c r="J233" s="95"/>
      <c r="K233" s="112"/>
      <c r="P233" s="23"/>
      <c r="Q233" s="23"/>
      <c r="R233" s="23"/>
      <c r="S233" s="23"/>
      <c r="T233" s="23"/>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row>
    <row r="234" spans="1:55" s="22" customFormat="1" ht="14.4" x14ac:dyDescent="0.3">
      <c r="A234" s="23"/>
      <c r="B234" s="108"/>
      <c r="C234" s="95"/>
      <c r="D234" s="95"/>
      <c r="E234" s="100"/>
      <c r="F234" s="95"/>
      <c r="G234" s="111"/>
      <c r="H234" s="111"/>
      <c r="I234" s="95"/>
      <c r="J234" s="95"/>
      <c r="K234" s="112"/>
      <c r="P234" s="23"/>
      <c r="Q234" s="23"/>
      <c r="R234" s="23"/>
      <c r="S234" s="23"/>
      <c r="T234" s="23"/>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row>
    <row r="235" spans="1:55" s="22" customFormat="1" ht="14.4" x14ac:dyDescent="0.3">
      <c r="A235" s="23"/>
      <c r="B235" s="108"/>
      <c r="C235" s="95"/>
      <c r="D235" s="95"/>
      <c r="E235" s="100"/>
      <c r="F235" s="95"/>
      <c r="G235" s="111"/>
      <c r="H235" s="111"/>
      <c r="I235" s="95"/>
      <c r="J235" s="95"/>
      <c r="K235" s="112"/>
      <c r="P235" s="23"/>
      <c r="Q235" s="23"/>
      <c r="R235" s="23"/>
      <c r="S235" s="23"/>
      <c r="T235" s="23"/>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row>
    <row r="236" spans="1:55" s="22" customFormat="1" ht="14.4" x14ac:dyDescent="0.3">
      <c r="A236" s="23"/>
      <c r="B236" s="108"/>
      <c r="C236" s="95"/>
      <c r="D236" s="95"/>
      <c r="E236" s="100"/>
      <c r="F236" s="95"/>
      <c r="G236" s="111"/>
      <c r="H236" s="111"/>
      <c r="I236" s="95"/>
      <c r="J236" s="95"/>
      <c r="K236" s="112"/>
      <c r="P236" s="23"/>
      <c r="Q236" s="23"/>
      <c r="R236" s="23"/>
      <c r="S236" s="23"/>
      <c r="T236" s="23"/>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row>
    <row r="237" spans="1:55" s="22" customFormat="1" ht="14.4" x14ac:dyDescent="0.3">
      <c r="A237" s="23"/>
      <c r="B237" s="108"/>
      <c r="C237" s="95"/>
      <c r="D237" s="95"/>
      <c r="E237" s="100"/>
      <c r="F237" s="95"/>
      <c r="G237" s="111"/>
      <c r="H237" s="111"/>
      <c r="I237" s="95"/>
      <c r="J237" s="95"/>
      <c r="K237" s="112"/>
      <c r="P237" s="23"/>
      <c r="Q237" s="23"/>
      <c r="R237" s="23"/>
      <c r="S237" s="23"/>
      <c r="T237" s="23"/>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row>
    <row r="238" spans="1:55" s="22" customFormat="1" ht="14.4" x14ac:dyDescent="0.3">
      <c r="A238" s="23"/>
      <c r="B238" s="108"/>
      <c r="C238" s="95"/>
      <c r="D238" s="95"/>
      <c r="E238" s="100"/>
      <c r="F238" s="95"/>
      <c r="G238" s="111"/>
      <c r="H238" s="111"/>
      <c r="I238" s="95"/>
      <c r="J238" s="95"/>
      <c r="K238" s="112"/>
      <c r="P238" s="23"/>
      <c r="Q238" s="23"/>
      <c r="R238" s="23"/>
      <c r="S238" s="23"/>
      <c r="T238" s="23"/>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row>
    <row r="239" spans="1:55" s="22" customFormat="1" ht="14.4" x14ac:dyDescent="0.3">
      <c r="A239" s="23"/>
      <c r="B239" s="108"/>
      <c r="C239" s="95"/>
      <c r="D239" s="95"/>
      <c r="E239" s="100"/>
      <c r="F239" s="95"/>
      <c r="G239" s="111"/>
      <c r="H239" s="111"/>
      <c r="I239" s="95"/>
      <c r="J239" s="95"/>
      <c r="K239" s="112"/>
      <c r="P239" s="23"/>
      <c r="Q239" s="23"/>
      <c r="R239" s="23"/>
      <c r="S239" s="23"/>
      <c r="T239" s="23"/>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row>
    <row r="240" spans="1:55" s="22" customFormat="1" ht="14.4" x14ac:dyDescent="0.3">
      <c r="A240" s="23"/>
      <c r="B240" s="108"/>
      <c r="C240" s="95"/>
      <c r="D240" s="95"/>
      <c r="E240" s="100"/>
      <c r="F240" s="95"/>
      <c r="G240" s="111"/>
      <c r="H240" s="111"/>
      <c r="I240" s="95"/>
      <c r="J240" s="95"/>
      <c r="K240" s="112"/>
      <c r="P240" s="23"/>
      <c r="Q240" s="23"/>
      <c r="R240" s="23"/>
      <c r="S240" s="23"/>
      <c r="T240" s="23"/>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row>
    <row r="241" spans="1:55" s="22" customFormat="1" ht="14.4" x14ac:dyDescent="0.3">
      <c r="A241" s="23"/>
      <c r="B241" s="108"/>
      <c r="C241" s="95"/>
      <c r="D241" s="95"/>
      <c r="E241" s="100"/>
      <c r="F241" s="95"/>
      <c r="G241" s="111"/>
      <c r="H241" s="111"/>
      <c r="I241" s="95"/>
      <c r="J241" s="95"/>
      <c r="K241" s="112"/>
      <c r="P241" s="23"/>
      <c r="Q241" s="23"/>
      <c r="R241" s="23"/>
      <c r="S241" s="23"/>
      <c r="T241" s="23"/>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row>
    <row r="242" spans="1:55" s="22" customFormat="1" ht="14.4" x14ac:dyDescent="0.3">
      <c r="A242" s="23"/>
      <c r="B242" s="108"/>
      <c r="C242" s="95"/>
      <c r="D242" s="95"/>
      <c r="E242" s="100"/>
      <c r="F242" s="95"/>
      <c r="G242" s="111"/>
      <c r="H242" s="111"/>
      <c r="I242" s="95"/>
      <c r="J242" s="95"/>
      <c r="K242" s="112"/>
      <c r="P242" s="23"/>
      <c r="Q242" s="23"/>
      <c r="R242" s="23"/>
      <c r="S242" s="23"/>
      <c r="T242" s="23"/>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row>
    <row r="243" spans="1:55" s="22" customFormat="1" ht="14.4" x14ac:dyDescent="0.3">
      <c r="A243" s="23"/>
      <c r="B243" s="108"/>
      <c r="C243" s="95"/>
      <c r="D243" s="95"/>
      <c r="E243" s="100"/>
      <c r="F243" s="95"/>
      <c r="G243" s="111"/>
      <c r="H243" s="111"/>
      <c r="I243" s="95"/>
      <c r="J243" s="95"/>
      <c r="K243" s="112"/>
      <c r="P243" s="23"/>
      <c r="Q243" s="23"/>
      <c r="R243" s="23"/>
      <c r="S243" s="23"/>
      <c r="T243" s="23"/>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row>
    <row r="244" spans="1:55" s="22" customFormat="1" ht="14.4" x14ac:dyDescent="0.3">
      <c r="A244" s="23"/>
      <c r="B244" s="108"/>
      <c r="C244" s="95"/>
      <c r="D244" s="95"/>
      <c r="E244" s="100"/>
      <c r="F244" s="95"/>
      <c r="G244" s="111"/>
      <c r="H244" s="111"/>
      <c r="I244" s="95"/>
      <c r="J244" s="95"/>
      <c r="K244" s="112"/>
      <c r="P244" s="23"/>
      <c r="Q244" s="23"/>
      <c r="R244" s="23"/>
      <c r="S244" s="23"/>
      <c r="T244" s="23"/>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row>
    <row r="245" spans="1:55" s="22" customFormat="1" ht="14.4" x14ac:dyDescent="0.3">
      <c r="A245" s="23"/>
      <c r="B245" s="108"/>
      <c r="C245" s="95"/>
      <c r="D245" s="95"/>
      <c r="E245" s="100"/>
      <c r="F245" s="95"/>
      <c r="G245" s="111"/>
      <c r="H245" s="111"/>
      <c r="I245" s="95"/>
      <c r="J245" s="95"/>
      <c r="K245" s="112"/>
      <c r="P245" s="23"/>
      <c r="Q245" s="23"/>
      <c r="R245" s="23"/>
      <c r="S245" s="23"/>
      <c r="T245" s="23"/>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row>
    <row r="246" spans="1:55" s="22" customFormat="1" ht="14.4" x14ac:dyDescent="0.3">
      <c r="A246" s="23"/>
      <c r="B246" s="108"/>
      <c r="C246" s="95"/>
      <c r="D246" s="95"/>
      <c r="E246" s="100"/>
      <c r="F246" s="95"/>
      <c r="G246" s="111"/>
      <c r="H246" s="111"/>
      <c r="I246" s="95"/>
      <c r="J246" s="95"/>
      <c r="K246" s="112"/>
      <c r="P246" s="23"/>
      <c r="Q246" s="23"/>
      <c r="R246" s="23"/>
      <c r="S246" s="23"/>
      <c r="T246" s="23"/>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row>
    <row r="247" spans="1:55" s="22" customFormat="1" ht="14.4" x14ac:dyDescent="0.3">
      <c r="A247" s="23"/>
      <c r="B247" s="108"/>
      <c r="C247" s="95"/>
      <c r="D247" s="95"/>
      <c r="E247" s="100"/>
      <c r="F247" s="95"/>
      <c r="G247" s="111"/>
      <c r="H247" s="111"/>
      <c r="I247" s="95"/>
      <c r="J247" s="95"/>
      <c r="K247" s="112"/>
      <c r="P247" s="23"/>
      <c r="Q247" s="23"/>
      <c r="R247" s="23"/>
      <c r="S247" s="23"/>
      <c r="T247" s="23"/>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row>
    <row r="248" spans="1:55" s="22" customFormat="1" ht="14.4" x14ac:dyDescent="0.3">
      <c r="A248" s="23"/>
      <c r="B248" s="108"/>
      <c r="C248" s="95"/>
      <c r="D248" s="95"/>
      <c r="E248" s="100"/>
      <c r="F248" s="95"/>
      <c r="G248" s="111"/>
      <c r="H248" s="111"/>
      <c r="I248" s="95"/>
      <c r="J248" s="95"/>
      <c r="K248" s="112"/>
      <c r="P248" s="23"/>
      <c r="Q248" s="23"/>
      <c r="R248" s="23"/>
      <c r="S248" s="23"/>
      <c r="T248" s="23"/>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row>
    <row r="249" spans="1:55" s="22" customFormat="1" ht="14.4" x14ac:dyDescent="0.3">
      <c r="A249" s="23"/>
      <c r="B249" s="108"/>
      <c r="C249" s="95"/>
      <c r="D249" s="95"/>
      <c r="E249" s="100"/>
      <c r="F249" s="95"/>
      <c r="G249" s="111"/>
      <c r="H249" s="111"/>
      <c r="I249" s="95"/>
      <c r="J249" s="95"/>
      <c r="K249" s="112"/>
      <c r="P249" s="23"/>
      <c r="Q249" s="23"/>
      <c r="R249" s="23"/>
      <c r="S249" s="23"/>
      <c r="T249" s="23"/>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row>
    <row r="250" spans="1:55" s="22" customFormat="1" ht="14.4" x14ac:dyDescent="0.3">
      <c r="A250" s="23"/>
      <c r="B250" s="108"/>
      <c r="C250" s="95"/>
      <c r="D250" s="95"/>
      <c r="E250" s="100"/>
      <c r="F250" s="95"/>
      <c r="G250" s="111"/>
      <c r="H250" s="111"/>
      <c r="I250" s="95"/>
      <c r="J250" s="95"/>
      <c r="K250" s="112"/>
      <c r="P250" s="23"/>
      <c r="Q250" s="23"/>
      <c r="R250" s="23"/>
      <c r="S250" s="23"/>
      <c r="T250" s="23"/>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row>
    <row r="251" spans="1:55" s="22" customFormat="1" ht="14.4" x14ac:dyDescent="0.3">
      <c r="A251" s="23"/>
      <c r="B251" s="108"/>
      <c r="C251" s="95"/>
      <c r="D251" s="95"/>
      <c r="E251" s="100"/>
      <c r="F251" s="95"/>
      <c r="G251" s="111"/>
      <c r="H251" s="111"/>
      <c r="I251" s="95"/>
      <c r="J251" s="95"/>
      <c r="K251" s="112"/>
      <c r="P251" s="23"/>
      <c r="Q251" s="23"/>
      <c r="R251" s="23"/>
      <c r="S251" s="23"/>
      <c r="T251" s="23"/>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row>
    <row r="252" spans="1:55" s="22" customFormat="1" ht="14.4" x14ac:dyDescent="0.3">
      <c r="A252" s="23"/>
      <c r="B252" s="108"/>
      <c r="C252" s="95"/>
      <c r="D252" s="95"/>
      <c r="E252" s="100"/>
      <c r="F252" s="95"/>
      <c r="G252" s="111"/>
      <c r="H252" s="111"/>
      <c r="I252" s="95"/>
      <c r="J252" s="95"/>
      <c r="K252" s="112"/>
      <c r="P252" s="23"/>
      <c r="Q252" s="23"/>
      <c r="R252" s="23"/>
      <c r="S252" s="23"/>
      <c r="T252" s="23"/>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row>
    <row r="253" spans="1:55" s="22" customFormat="1" ht="14.4" x14ac:dyDescent="0.3">
      <c r="A253" s="23"/>
      <c r="B253" s="108"/>
      <c r="C253" s="95"/>
      <c r="D253" s="95"/>
      <c r="E253" s="100"/>
      <c r="F253" s="95"/>
      <c r="G253" s="111"/>
      <c r="H253" s="111"/>
      <c r="I253" s="95"/>
      <c r="J253" s="95"/>
      <c r="K253" s="112"/>
      <c r="P253" s="23"/>
      <c r="Q253" s="23"/>
      <c r="R253" s="23"/>
      <c r="S253" s="23"/>
      <c r="T253" s="23"/>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row>
    <row r="254" spans="1:55" s="22" customFormat="1" ht="14.4" x14ac:dyDescent="0.3">
      <c r="A254" s="23"/>
      <c r="B254" s="108"/>
      <c r="C254" s="95"/>
      <c r="D254" s="95"/>
      <c r="E254" s="100"/>
      <c r="F254" s="95"/>
      <c r="G254" s="111"/>
      <c r="H254" s="111"/>
      <c r="I254" s="95"/>
      <c r="J254" s="95"/>
      <c r="K254" s="112"/>
      <c r="P254" s="23"/>
      <c r="Q254" s="23"/>
      <c r="R254" s="23"/>
      <c r="S254" s="23"/>
      <c r="T254" s="23"/>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row>
    <row r="255" spans="1:55" s="22" customFormat="1" ht="14.4" x14ac:dyDescent="0.3">
      <c r="A255" s="23"/>
      <c r="B255" s="108"/>
      <c r="C255" s="95"/>
      <c r="D255" s="95"/>
      <c r="E255" s="100"/>
      <c r="F255" s="95"/>
      <c r="G255" s="111"/>
      <c r="H255" s="111"/>
      <c r="I255" s="95"/>
      <c r="J255" s="95"/>
      <c r="K255" s="112"/>
      <c r="P255" s="23"/>
      <c r="Q255" s="23"/>
      <c r="R255" s="23"/>
      <c r="S255" s="23"/>
      <c r="T255" s="23"/>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row>
    <row r="256" spans="1:55" s="22" customFormat="1" ht="14.4" x14ac:dyDescent="0.3">
      <c r="A256" s="23"/>
      <c r="B256" s="108"/>
      <c r="C256" s="95"/>
      <c r="D256" s="95"/>
      <c r="E256" s="100"/>
      <c r="F256" s="95"/>
      <c r="G256" s="111"/>
      <c r="H256" s="111"/>
      <c r="I256" s="95"/>
      <c r="J256" s="95"/>
      <c r="K256" s="112"/>
      <c r="P256" s="23"/>
      <c r="Q256" s="23"/>
      <c r="R256" s="23"/>
      <c r="S256" s="23"/>
      <c r="T256" s="23"/>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row>
    <row r="257" spans="1:55" s="22" customFormat="1" ht="14.4" x14ac:dyDescent="0.3">
      <c r="A257" s="23"/>
      <c r="B257" s="108"/>
      <c r="C257" s="95"/>
      <c r="D257" s="95"/>
      <c r="E257" s="100"/>
      <c r="F257" s="95"/>
      <c r="G257" s="111"/>
      <c r="H257" s="111"/>
      <c r="I257" s="95"/>
      <c r="J257" s="95"/>
      <c r="K257" s="112"/>
      <c r="P257" s="23"/>
      <c r="Q257" s="23"/>
      <c r="R257" s="23"/>
      <c r="S257" s="23"/>
      <c r="T257" s="23"/>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row>
    <row r="258" spans="1:55" s="22" customFormat="1" ht="14.4" x14ac:dyDescent="0.3">
      <c r="A258" s="23"/>
      <c r="B258" s="108"/>
      <c r="C258" s="95"/>
      <c r="D258" s="95"/>
      <c r="E258" s="100"/>
      <c r="F258" s="95"/>
      <c r="G258" s="111"/>
      <c r="H258" s="111"/>
      <c r="I258" s="95"/>
      <c r="J258" s="95"/>
      <c r="K258" s="112"/>
      <c r="P258" s="23"/>
      <c r="Q258" s="23"/>
      <c r="R258" s="23"/>
      <c r="S258" s="23"/>
      <c r="T258" s="23"/>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row>
    <row r="259" spans="1:55" s="22" customFormat="1" ht="14.4" x14ac:dyDescent="0.3">
      <c r="A259" s="23"/>
      <c r="B259" s="108"/>
      <c r="C259" s="95"/>
      <c r="D259" s="95"/>
      <c r="E259" s="100"/>
      <c r="F259" s="95"/>
      <c r="G259" s="111"/>
      <c r="H259" s="111"/>
      <c r="I259" s="95"/>
      <c r="J259" s="95"/>
      <c r="K259" s="112"/>
      <c r="P259" s="23"/>
      <c r="Q259" s="23"/>
      <c r="R259" s="23"/>
      <c r="S259" s="23"/>
      <c r="T259" s="23"/>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row>
    <row r="260" spans="1:55" s="22" customFormat="1" ht="14.4" x14ac:dyDescent="0.3">
      <c r="A260" s="23"/>
      <c r="B260" s="108"/>
      <c r="C260" s="95"/>
      <c r="D260" s="95"/>
      <c r="E260" s="100"/>
      <c r="F260" s="95"/>
      <c r="G260" s="111"/>
      <c r="H260" s="111"/>
      <c r="I260" s="95"/>
      <c r="J260" s="95"/>
      <c r="K260" s="112"/>
      <c r="P260" s="23"/>
      <c r="Q260" s="23"/>
      <c r="R260" s="23"/>
      <c r="S260" s="23"/>
      <c r="T260" s="23"/>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row>
    <row r="261" spans="1:55" s="22" customFormat="1" ht="14.4" x14ac:dyDescent="0.3">
      <c r="A261" s="23"/>
      <c r="B261" s="108"/>
      <c r="C261" s="95"/>
      <c r="D261" s="95"/>
      <c r="E261" s="100"/>
      <c r="F261" s="95"/>
      <c r="G261" s="111"/>
      <c r="H261" s="111"/>
      <c r="I261" s="95"/>
      <c r="J261" s="95"/>
      <c r="K261" s="112"/>
      <c r="P261" s="23"/>
      <c r="Q261" s="23"/>
      <c r="R261" s="23"/>
      <c r="S261" s="23"/>
      <c r="T261" s="23"/>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row>
    <row r="262" spans="1:55" s="22" customFormat="1" ht="14.4" x14ac:dyDescent="0.3">
      <c r="A262" s="23"/>
      <c r="B262" s="108"/>
      <c r="C262" s="95"/>
      <c r="D262" s="95"/>
      <c r="E262" s="100"/>
      <c r="F262" s="95"/>
      <c r="G262" s="111"/>
      <c r="H262" s="111"/>
      <c r="I262" s="95"/>
      <c r="J262" s="95"/>
      <c r="K262" s="112"/>
      <c r="P262" s="23"/>
      <c r="Q262" s="23"/>
      <c r="R262" s="23"/>
      <c r="S262" s="23"/>
      <c r="T262" s="23"/>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row>
    <row r="263" spans="1:55" s="22" customFormat="1" ht="14.4" x14ac:dyDescent="0.3">
      <c r="A263" s="23"/>
      <c r="B263" s="108"/>
      <c r="C263" s="95"/>
      <c r="D263" s="95"/>
      <c r="E263" s="100"/>
      <c r="F263" s="95"/>
      <c r="G263" s="111"/>
      <c r="H263" s="111"/>
      <c r="I263" s="95"/>
      <c r="J263" s="95"/>
      <c r="K263" s="112"/>
      <c r="P263" s="23"/>
      <c r="Q263" s="23"/>
      <c r="R263" s="23"/>
      <c r="S263" s="23"/>
      <c r="T263" s="23"/>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row>
    <row r="264" spans="1:55" s="22" customFormat="1" ht="14.4" x14ac:dyDescent="0.3">
      <c r="A264" s="23"/>
      <c r="B264" s="108"/>
      <c r="C264" s="95"/>
      <c r="D264" s="95"/>
      <c r="E264" s="100"/>
      <c r="F264" s="95"/>
      <c r="G264" s="111"/>
      <c r="H264" s="111"/>
      <c r="I264" s="95"/>
      <c r="J264" s="95"/>
      <c r="K264" s="112"/>
      <c r="P264" s="23"/>
      <c r="Q264" s="23"/>
      <c r="R264" s="23"/>
      <c r="S264" s="23"/>
      <c r="T264" s="23"/>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row>
    <row r="265" spans="1:55" s="22" customFormat="1" ht="14.4" x14ac:dyDescent="0.3">
      <c r="A265" s="23"/>
      <c r="B265" s="108"/>
      <c r="C265" s="95"/>
      <c r="D265" s="95"/>
      <c r="E265" s="100"/>
      <c r="F265" s="95"/>
      <c r="G265" s="111"/>
      <c r="H265" s="111"/>
      <c r="I265" s="95"/>
      <c r="J265" s="95"/>
      <c r="K265" s="112"/>
      <c r="P265" s="23"/>
      <c r="Q265" s="23"/>
      <c r="R265" s="23"/>
      <c r="S265" s="23"/>
      <c r="T265" s="23"/>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row>
    <row r="266" spans="1:55" s="22" customFormat="1" ht="14.4" x14ac:dyDescent="0.3">
      <c r="A266" s="23"/>
      <c r="B266" s="108"/>
      <c r="C266" s="95"/>
      <c r="D266" s="95"/>
      <c r="E266" s="100"/>
      <c r="F266" s="95"/>
      <c r="G266" s="111"/>
      <c r="H266" s="111"/>
      <c r="I266" s="95"/>
      <c r="J266" s="95"/>
      <c r="K266" s="112"/>
      <c r="P266" s="23"/>
      <c r="Q266" s="23"/>
      <c r="R266" s="23"/>
      <c r="S266" s="23"/>
      <c r="T266" s="23"/>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row>
    <row r="267" spans="1:55" s="22" customFormat="1" ht="14.4" x14ac:dyDescent="0.3">
      <c r="A267" s="23"/>
      <c r="B267" s="108"/>
      <c r="C267" s="95"/>
      <c r="D267" s="95"/>
      <c r="E267" s="100"/>
      <c r="F267" s="95"/>
      <c r="G267" s="111"/>
      <c r="H267" s="111"/>
      <c r="I267" s="95"/>
      <c r="J267" s="95"/>
      <c r="K267" s="112"/>
      <c r="P267" s="23"/>
      <c r="Q267" s="23"/>
      <c r="R267" s="23"/>
      <c r="S267" s="23"/>
      <c r="T267" s="23"/>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row>
    <row r="268" spans="1:55" s="22" customFormat="1" ht="14.4" x14ac:dyDescent="0.3">
      <c r="A268" s="23"/>
      <c r="B268" s="108"/>
      <c r="C268" s="95"/>
      <c r="D268" s="95"/>
      <c r="E268" s="100"/>
      <c r="F268" s="95"/>
      <c r="G268" s="111"/>
      <c r="H268" s="111"/>
      <c r="I268" s="95"/>
      <c r="J268" s="95"/>
      <c r="K268" s="112"/>
      <c r="P268" s="23"/>
      <c r="Q268" s="23"/>
      <c r="R268" s="23"/>
      <c r="S268" s="23"/>
      <c r="T268" s="23"/>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row>
    <row r="269" spans="1:55" s="22" customFormat="1" ht="14.4" x14ac:dyDescent="0.3">
      <c r="A269" s="23"/>
      <c r="B269" s="108"/>
      <c r="C269" s="95"/>
      <c r="D269" s="95"/>
      <c r="E269" s="100"/>
      <c r="F269" s="95"/>
      <c r="G269" s="111"/>
      <c r="H269" s="111"/>
      <c r="I269" s="95"/>
      <c r="J269" s="95"/>
      <c r="K269" s="112"/>
      <c r="P269" s="23"/>
      <c r="Q269" s="23"/>
      <c r="R269" s="23"/>
      <c r="S269" s="23"/>
      <c r="T269" s="23"/>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row>
    <row r="270" spans="1:55" s="22" customFormat="1" ht="14.4" x14ac:dyDescent="0.3">
      <c r="A270" s="23"/>
      <c r="B270" s="108"/>
      <c r="C270" s="95"/>
      <c r="D270" s="95"/>
      <c r="E270" s="100"/>
      <c r="F270" s="95"/>
      <c r="G270" s="111"/>
      <c r="H270" s="111"/>
      <c r="I270" s="95"/>
      <c r="J270" s="95"/>
      <c r="K270" s="112"/>
      <c r="P270" s="23"/>
      <c r="Q270" s="23"/>
      <c r="R270" s="23"/>
      <c r="S270" s="23"/>
      <c r="T270" s="23"/>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row>
    <row r="271" spans="1:55" s="22" customFormat="1" ht="14.4" x14ac:dyDescent="0.3">
      <c r="A271" s="23"/>
      <c r="B271" s="108"/>
      <c r="C271" s="95"/>
      <c r="D271" s="95"/>
      <c r="E271" s="100"/>
      <c r="F271" s="95"/>
      <c r="G271" s="111"/>
      <c r="H271" s="111"/>
      <c r="I271" s="95"/>
      <c r="J271" s="95"/>
      <c r="K271" s="112"/>
      <c r="P271" s="23"/>
      <c r="Q271" s="23"/>
      <c r="R271" s="23"/>
      <c r="S271" s="23"/>
      <c r="T271" s="23"/>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row>
    <row r="272" spans="1:55" s="22" customFormat="1" ht="14.4" x14ac:dyDescent="0.3">
      <c r="A272" s="23"/>
      <c r="B272" s="108"/>
      <c r="C272" s="95"/>
      <c r="D272" s="95"/>
      <c r="E272" s="100"/>
      <c r="F272" s="95"/>
      <c r="G272" s="111"/>
      <c r="H272" s="111"/>
      <c r="I272" s="95"/>
      <c r="J272" s="95"/>
      <c r="K272" s="112"/>
      <c r="P272" s="23"/>
      <c r="Q272" s="23"/>
      <c r="R272" s="23"/>
      <c r="S272" s="23"/>
      <c r="T272" s="23"/>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row>
    <row r="273" spans="1:55" s="22" customFormat="1" ht="14.4" x14ac:dyDescent="0.3">
      <c r="A273" s="23"/>
      <c r="B273" s="108"/>
      <c r="C273" s="95"/>
      <c r="D273" s="95"/>
      <c r="E273" s="100"/>
      <c r="F273" s="95"/>
      <c r="G273" s="111"/>
      <c r="H273" s="111"/>
      <c r="I273" s="95"/>
      <c r="J273" s="95"/>
      <c r="K273" s="112"/>
      <c r="P273" s="23"/>
      <c r="Q273" s="23"/>
      <c r="R273" s="23"/>
      <c r="S273" s="23"/>
      <c r="T273" s="23"/>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row>
    <row r="274" spans="1:55" s="22" customFormat="1" ht="14.4" x14ac:dyDescent="0.3">
      <c r="A274" s="23"/>
      <c r="B274" s="108"/>
      <c r="C274" s="95"/>
      <c r="D274" s="95"/>
      <c r="E274" s="100"/>
      <c r="F274" s="95"/>
      <c r="G274" s="111"/>
      <c r="H274" s="111"/>
      <c r="I274" s="95"/>
      <c r="J274" s="95"/>
      <c r="K274" s="112"/>
      <c r="P274" s="23"/>
      <c r="Q274" s="23"/>
      <c r="R274" s="23"/>
      <c r="S274" s="23"/>
      <c r="T274" s="23"/>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row>
    <row r="275" spans="1:55" s="22" customFormat="1" ht="14.4" x14ac:dyDescent="0.3">
      <c r="A275" s="23"/>
      <c r="B275" s="108"/>
      <c r="C275" s="95"/>
      <c r="D275" s="95"/>
      <c r="E275" s="100"/>
      <c r="F275" s="95"/>
      <c r="G275" s="111"/>
      <c r="H275" s="111"/>
      <c r="I275" s="95"/>
      <c r="J275" s="95"/>
      <c r="K275" s="112"/>
      <c r="P275" s="23"/>
      <c r="Q275" s="23"/>
      <c r="R275" s="23"/>
      <c r="S275" s="23"/>
      <c r="T275" s="23"/>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row>
    <row r="276" spans="1:55" s="22" customFormat="1" ht="14.4" x14ac:dyDescent="0.3">
      <c r="A276" s="23"/>
      <c r="B276" s="108"/>
      <c r="C276" s="95"/>
      <c r="D276" s="95"/>
      <c r="E276" s="100"/>
      <c r="F276" s="95"/>
      <c r="G276" s="111"/>
      <c r="H276" s="111"/>
      <c r="I276" s="95"/>
      <c r="J276" s="95"/>
      <c r="K276" s="112"/>
      <c r="P276" s="23"/>
      <c r="Q276" s="23"/>
      <c r="R276" s="23"/>
      <c r="S276" s="23"/>
      <c r="T276" s="23"/>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row>
    <row r="277" spans="1:55" s="22" customFormat="1" ht="14.4" x14ac:dyDescent="0.3">
      <c r="A277" s="23"/>
      <c r="B277" s="108"/>
      <c r="C277" s="95"/>
      <c r="D277" s="95"/>
      <c r="E277" s="100"/>
      <c r="F277" s="95"/>
      <c r="G277" s="111"/>
      <c r="H277" s="111"/>
      <c r="I277" s="95"/>
      <c r="J277" s="95"/>
      <c r="K277" s="112"/>
      <c r="P277" s="23"/>
      <c r="Q277" s="23"/>
      <c r="R277" s="23"/>
      <c r="S277" s="23"/>
      <c r="T277" s="23"/>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row>
    <row r="278" spans="1:55" s="22" customFormat="1" ht="14.4" x14ac:dyDescent="0.3">
      <c r="A278" s="23"/>
      <c r="B278" s="108"/>
      <c r="C278" s="95"/>
      <c r="D278" s="95"/>
      <c r="E278" s="100"/>
      <c r="F278" s="95"/>
      <c r="G278" s="111"/>
      <c r="H278" s="111"/>
      <c r="I278" s="95"/>
      <c r="J278" s="95"/>
      <c r="K278" s="112"/>
      <c r="P278" s="23"/>
      <c r="Q278" s="23"/>
      <c r="R278" s="23"/>
      <c r="S278" s="23"/>
      <c r="T278" s="23"/>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row>
    <row r="279" spans="1:55" s="22" customFormat="1" ht="14.4" x14ac:dyDescent="0.3">
      <c r="A279" s="23"/>
      <c r="B279" s="108"/>
      <c r="C279" s="95"/>
      <c r="D279" s="95"/>
      <c r="E279" s="100"/>
      <c r="F279" s="95"/>
      <c r="G279" s="111"/>
      <c r="H279" s="111"/>
      <c r="I279" s="95"/>
      <c r="J279" s="95"/>
      <c r="K279" s="112"/>
      <c r="P279" s="23"/>
      <c r="Q279" s="23"/>
      <c r="R279" s="23"/>
      <c r="S279" s="23"/>
      <c r="T279" s="23"/>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row>
    <row r="280" spans="1:55" s="22" customFormat="1" ht="14.4" x14ac:dyDescent="0.3">
      <c r="A280" s="23"/>
      <c r="B280" s="108"/>
      <c r="C280" s="95"/>
      <c r="D280" s="95"/>
      <c r="E280" s="100"/>
      <c r="F280" s="95"/>
      <c r="G280" s="111"/>
      <c r="H280" s="111"/>
      <c r="I280" s="95"/>
      <c r="J280" s="95"/>
      <c r="K280" s="112"/>
      <c r="P280" s="23"/>
      <c r="Q280" s="23"/>
      <c r="R280" s="23"/>
      <c r="S280" s="23"/>
      <c r="T280" s="23"/>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row>
    <row r="281" spans="1:55" s="22" customFormat="1" ht="14.4" x14ac:dyDescent="0.3">
      <c r="A281" s="23"/>
      <c r="B281" s="108"/>
      <c r="C281" s="95"/>
      <c r="D281" s="95"/>
      <c r="E281" s="100"/>
      <c r="F281" s="95"/>
      <c r="G281" s="111"/>
      <c r="H281" s="111"/>
      <c r="I281" s="95"/>
      <c r="J281" s="95"/>
      <c r="K281" s="112"/>
      <c r="P281" s="23"/>
      <c r="Q281" s="23"/>
      <c r="R281" s="23"/>
      <c r="S281" s="23"/>
      <c r="T281" s="23"/>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row>
    <row r="282" spans="1:55" s="22" customFormat="1" ht="14.4" x14ac:dyDescent="0.3">
      <c r="A282" s="23"/>
      <c r="B282" s="108"/>
      <c r="C282" s="95"/>
      <c r="D282" s="95"/>
      <c r="E282" s="100"/>
      <c r="F282" s="95"/>
      <c r="G282" s="111"/>
      <c r="H282" s="111"/>
      <c r="I282" s="95"/>
      <c r="J282" s="95"/>
      <c r="K282" s="112"/>
      <c r="P282" s="23"/>
      <c r="Q282" s="23"/>
      <c r="R282" s="23"/>
      <c r="S282" s="23"/>
      <c r="T282" s="23"/>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row>
    <row r="283" spans="1:55" s="22" customFormat="1" ht="14.4" x14ac:dyDescent="0.3">
      <c r="A283" s="23"/>
      <c r="B283" s="108"/>
      <c r="C283" s="95"/>
      <c r="D283" s="95"/>
      <c r="E283" s="100"/>
      <c r="F283" s="95"/>
      <c r="G283" s="111"/>
      <c r="H283" s="111"/>
      <c r="I283" s="95"/>
      <c r="J283" s="95"/>
      <c r="K283" s="112"/>
      <c r="P283" s="23"/>
      <c r="Q283" s="23"/>
      <c r="R283" s="23"/>
      <c r="S283" s="23"/>
      <c r="T283" s="23"/>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row>
    <row r="284" spans="1:55" s="22" customFormat="1" ht="14.4" x14ac:dyDescent="0.3">
      <c r="A284" s="23"/>
      <c r="B284" s="108"/>
      <c r="C284" s="95"/>
      <c r="D284" s="95"/>
      <c r="E284" s="100"/>
      <c r="F284" s="95"/>
      <c r="G284" s="111"/>
      <c r="H284" s="111"/>
      <c r="I284" s="95"/>
      <c r="J284" s="95"/>
      <c r="K284" s="112"/>
      <c r="P284" s="23"/>
      <c r="Q284" s="23"/>
      <c r="R284" s="23"/>
      <c r="S284" s="23"/>
      <c r="T284" s="23"/>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row>
    <row r="285" spans="1:55" s="22" customFormat="1" ht="14.4" x14ac:dyDescent="0.3">
      <c r="A285" s="23"/>
      <c r="B285" s="108"/>
      <c r="C285" s="95"/>
      <c r="D285" s="95"/>
      <c r="E285" s="100"/>
      <c r="F285" s="95"/>
      <c r="G285" s="111"/>
      <c r="H285" s="111"/>
      <c r="I285" s="95"/>
      <c r="J285" s="95"/>
      <c r="K285" s="112"/>
      <c r="P285" s="23"/>
      <c r="Q285" s="23"/>
      <c r="R285" s="23"/>
      <c r="S285" s="23"/>
      <c r="T285" s="23"/>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row>
    <row r="286" spans="1:55" s="22" customFormat="1" ht="14.4" x14ac:dyDescent="0.3">
      <c r="A286" s="23"/>
      <c r="B286" s="108"/>
      <c r="C286" s="95"/>
      <c r="D286" s="95"/>
      <c r="E286" s="100"/>
      <c r="F286" s="95"/>
      <c r="G286" s="111"/>
      <c r="H286" s="111"/>
      <c r="I286" s="95"/>
      <c r="J286" s="95"/>
      <c r="K286" s="112"/>
      <c r="P286" s="23"/>
      <c r="Q286" s="23"/>
      <c r="R286" s="23"/>
      <c r="S286" s="23"/>
      <c r="T286" s="23"/>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row>
    <row r="287" spans="1:55" s="22" customFormat="1" ht="14.4" x14ac:dyDescent="0.3">
      <c r="A287" s="23"/>
      <c r="B287" s="108"/>
      <c r="C287" s="95"/>
      <c r="D287" s="95"/>
      <c r="E287" s="100"/>
      <c r="F287" s="95"/>
      <c r="G287" s="111"/>
      <c r="H287" s="111"/>
      <c r="I287" s="95"/>
      <c r="J287" s="95"/>
      <c r="K287" s="112"/>
      <c r="P287" s="23"/>
      <c r="Q287" s="23"/>
      <c r="R287" s="23"/>
      <c r="S287" s="23"/>
      <c r="T287" s="23"/>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row>
    <row r="288" spans="1:55" s="22" customFormat="1" ht="14.4" x14ac:dyDescent="0.3">
      <c r="A288" s="23"/>
      <c r="B288" s="108"/>
      <c r="C288" s="95"/>
      <c r="D288" s="95"/>
      <c r="E288" s="100"/>
      <c r="F288" s="95"/>
      <c r="G288" s="111"/>
      <c r="H288" s="111"/>
      <c r="I288" s="95"/>
      <c r="J288" s="95"/>
      <c r="K288" s="112"/>
      <c r="P288" s="23"/>
      <c r="Q288" s="23"/>
      <c r="R288" s="23"/>
      <c r="S288" s="23"/>
      <c r="T288" s="23"/>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row>
    <row r="289" spans="1:55" s="22" customFormat="1" ht="14.4" x14ac:dyDescent="0.3">
      <c r="A289" s="23"/>
      <c r="B289" s="108"/>
      <c r="C289" s="95"/>
      <c r="D289" s="95"/>
      <c r="E289" s="100"/>
      <c r="F289" s="95"/>
      <c r="G289" s="111"/>
      <c r="H289" s="111"/>
      <c r="I289" s="95"/>
      <c r="J289" s="95"/>
      <c r="K289" s="112"/>
      <c r="P289" s="23"/>
      <c r="Q289" s="23"/>
      <c r="R289" s="23"/>
      <c r="S289" s="23"/>
      <c r="T289" s="23"/>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row>
    <row r="290" spans="1:55" s="22" customFormat="1" ht="14.4" x14ac:dyDescent="0.3">
      <c r="A290" s="23"/>
      <c r="B290" s="108"/>
      <c r="C290" s="95"/>
      <c r="D290" s="95"/>
      <c r="E290" s="100"/>
      <c r="F290" s="95"/>
      <c r="G290" s="111"/>
      <c r="H290" s="111"/>
      <c r="I290" s="95"/>
      <c r="J290" s="95"/>
      <c r="K290" s="112"/>
      <c r="P290" s="23"/>
      <c r="Q290" s="23"/>
      <c r="R290" s="23"/>
      <c r="S290" s="23"/>
      <c r="T290" s="23"/>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row>
    <row r="291" spans="1:55" s="22" customFormat="1" ht="14.4" x14ac:dyDescent="0.3">
      <c r="A291" s="23"/>
      <c r="B291" s="108"/>
      <c r="C291" s="95"/>
      <c r="D291" s="95"/>
      <c r="E291" s="100"/>
      <c r="F291" s="95"/>
      <c r="G291" s="111"/>
      <c r="H291" s="111"/>
      <c r="I291" s="95"/>
      <c r="J291" s="95"/>
      <c r="K291" s="112"/>
      <c r="P291" s="23"/>
      <c r="Q291" s="23"/>
      <c r="R291" s="23"/>
      <c r="S291" s="23"/>
      <c r="T291" s="23"/>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row>
    <row r="292" spans="1:55" s="22" customFormat="1" ht="14.4" x14ac:dyDescent="0.3">
      <c r="A292" s="23"/>
      <c r="B292" s="108"/>
      <c r="C292" s="95"/>
      <c r="D292" s="95"/>
      <c r="E292" s="100"/>
      <c r="F292" s="95"/>
      <c r="G292" s="111"/>
      <c r="H292" s="111"/>
      <c r="I292" s="95"/>
      <c r="J292" s="95"/>
      <c r="K292" s="112"/>
      <c r="P292" s="23"/>
      <c r="Q292" s="23"/>
      <c r="R292" s="23"/>
      <c r="S292" s="23"/>
      <c r="T292" s="23"/>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row>
    <row r="293" spans="1:55" s="22" customFormat="1" ht="14.4" x14ac:dyDescent="0.3">
      <c r="A293" s="23"/>
      <c r="B293" s="108"/>
      <c r="C293" s="95"/>
      <c r="D293" s="95"/>
      <c r="E293" s="100"/>
      <c r="F293" s="95"/>
      <c r="G293" s="111"/>
      <c r="H293" s="111"/>
      <c r="I293" s="95"/>
      <c r="J293" s="95"/>
      <c r="K293" s="112"/>
      <c r="P293" s="23"/>
      <c r="Q293" s="23"/>
      <c r="R293" s="23"/>
      <c r="S293" s="23"/>
      <c r="T293" s="23"/>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row>
    <row r="294" spans="1:55" s="22" customFormat="1" ht="14.4" x14ac:dyDescent="0.3">
      <c r="A294" s="23"/>
      <c r="B294" s="108"/>
      <c r="C294" s="95"/>
      <c r="D294" s="95"/>
      <c r="E294" s="100"/>
      <c r="F294" s="95"/>
      <c r="G294" s="111"/>
      <c r="H294" s="111"/>
      <c r="I294" s="95"/>
      <c r="J294" s="95"/>
      <c r="K294" s="112"/>
      <c r="P294" s="23"/>
      <c r="Q294" s="23"/>
      <c r="R294" s="23"/>
      <c r="S294" s="23"/>
      <c r="T294" s="23"/>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row>
    <row r="295" spans="1:55" s="22" customFormat="1" ht="14.4" x14ac:dyDescent="0.3">
      <c r="A295" s="23"/>
      <c r="B295" s="108"/>
      <c r="C295" s="95"/>
      <c r="D295" s="95"/>
      <c r="E295" s="100"/>
      <c r="F295" s="95"/>
      <c r="G295" s="111"/>
      <c r="H295" s="111"/>
      <c r="I295" s="95"/>
      <c r="J295" s="95"/>
      <c r="K295" s="112"/>
      <c r="P295" s="23"/>
      <c r="Q295" s="23"/>
      <c r="R295" s="23"/>
      <c r="S295" s="23"/>
      <c r="T295" s="23"/>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row>
    <row r="296" spans="1:55" s="22" customFormat="1" ht="14.4" x14ac:dyDescent="0.3">
      <c r="A296" s="23"/>
      <c r="B296" s="108"/>
      <c r="C296" s="95"/>
      <c r="D296" s="95"/>
      <c r="E296" s="100"/>
      <c r="F296" s="95"/>
      <c r="G296" s="111"/>
      <c r="H296" s="111"/>
      <c r="I296" s="95"/>
      <c r="J296" s="95"/>
      <c r="K296" s="112"/>
      <c r="P296" s="23"/>
      <c r="Q296" s="23"/>
      <c r="R296" s="23"/>
      <c r="S296" s="23"/>
      <c r="T296" s="23"/>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row>
    <row r="297" spans="1:55" s="22" customFormat="1" ht="14.4" x14ac:dyDescent="0.3">
      <c r="A297" s="23"/>
      <c r="B297" s="108"/>
      <c r="C297" s="95"/>
      <c r="D297" s="95"/>
      <c r="E297" s="100"/>
      <c r="F297" s="95"/>
      <c r="G297" s="111"/>
      <c r="H297" s="111"/>
      <c r="I297" s="95"/>
      <c r="J297" s="95"/>
      <c r="K297" s="112"/>
      <c r="P297" s="23"/>
      <c r="Q297" s="23"/>
      <c r="R297" s="23"/>
      <c r="S297" s="23"/>
      <c r="T297" s="23"/>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row>
    <row r="298" spans="1:55" s="22" customFormat="1" ht="14.4" x14ac:dyDescent="0.3">
      <c r="A298" s="23"/>
      <c r="B298" s="108"/>
      <c r="C298" s="95"/>
      <c r="D298" s="95"/>
      <c r="E298" s="100"/>
      <c r="F298" s="95"/>
      <c r="G298" s="111"/>
      <c r="H298" s="111"/>
      <c r="I298" s="95"/>
      <c r="J298" s="95"/>
      <c r="K298" s="112"/>
      <c r="P298" s="23"/>
      <c r="Q298" s="23"/>
      <c r="R298" s="23"/>
      <c r="S298" s="23"/>
      <c r="T298" s="23"/>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row>
    <row r="299" spans="1:55" s="22" customFormat="1" ht="14.4" x14ac:dyDescent="0.3">
      <c r="A299" s="23"/>
      <c r="B299" s="108"/>
      <c r="C299" s="95"/>
      <c r="D299" s="95"/>
      <c r="E299" s="100"/>
      <c r="F299" s="95"/>
      <c r="G299" s="111"/>
      <c r="H299" s="111"/>
      <c r="I299" s="95"/>
      <c r="J299" s="95"/>
      <c r="K299" s="112"/>
      <c r="P299" s="23"/>
      <c r="Q299" s="23"/>
      <c r="R299" s="23"/>
      <c r="S299" s="23"/>
      <c r="T299" s="23"/>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row>
    <row r="300" spans="1:55" s="22" customFormat="1" ht="14.4" x14ac:dyDescent="0.3">
      <c r="A300" s="23"/>
      <c r="B300" s="108"/>
      <c r="C300" s="95"/>
      <c r="D300" s="95"/>
      <c r="E300" s="100"/>
      <c r="F300" s="95"/>
      <c r="G300" s="111"/>
      <c r="H300" s="111"/>
      <c r="I300" s="95"/>
      <c r="J300" s="95"/>
      <c r="K300" s="112"/>
      <c r="P300" s="23"/>
      <c r="Q300" s="23"/>
      <c r="R300" s="23"/>
      <c r="S300" s="23"/>
      <c r="T300" s="23"/>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row>
    <row r="301" spans="1:55" s="22" customFormat="1" ht="14.4" x14ac:dyDescent="0.3">
      <c r="A301" s="23"/>
      <c r="B301" s="108"/>
      <c r="C301" s="95"/>
      <c r="D301" s="95"/>
      <c r="E301" s="100"/>
      <c r="F301" s="95"/>
      <c r="G301" s="111"/>
      <c r="H301" s="111"/>
      <c r="I301" s="95"/>
      <c r="J301" s="95"/>
      <c r="K301" s="112"/>
      <c r="P301" s="23"/>
      <c r="Q301" s="23"/>
      <c r="R301" s="23"/>
      <c r="S301" s="23"/>
      <c r="T301" s="23"/>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row>
    <row r="302" spans="1:55" s="22" customFormat="1" ht="14.4" x14ac:dyDescent="0.3">
      <c r="A302" s="23"/>
      <c r="B302" s="108"/>
      <c r="C302" s="95"/>
      <c r="D302" s="95"/>
      <c r="E302" s="100"/>
      <c r="F302" s="95"/>
      <c r="G302" s="111"/>
      <c r="H302" s="111"/>
      <c r="I302" s="95"/>
      <c r="J302" s="95"/>
      <c r="K302" s="112"/>
      <c r="P302" s="23"/>
      <c r="Q302" s="23"/>
      <c r="R302" s="23"/>
      <c r="S302" s="23"/>
      <c r="T302" s="23"/>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row>
    <row r="303" spans="1:55" s="22" customFormat="1" ht="14.4" x14ac:dyDescent="0.3">
      <c r="A303" s="23"/>
      <c r="B303" s="108"/>
      <c r="C303" s="95"/>
      <c r="D303" s="95"/>
      <c r="E303" s="100"/>
      <c r="F303" s="95"/>
      <c r="G303" s="111"/>
      <c r="H303" s="111"/>
      <c r="I303" s="95"/>
      <c r="J303" s="95"/>
      <c r="K303" s="112"/>
      <c r="P303" s="23"/>
      <c r="Q303" s="23"/>
      <c r="R303" s="23"/>
      <c r="S303" s="23"/>
      <c r="T303" s="23"/>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row>
    <row r="304" spans="1:55" s="22" customFormat="1" ht="14.4" x14ac:dyDescent="0.3">
      <c r="A304" s="23"/>
      <c r="B304" s="108"/>
      <c r="C304" s="95"/>
      <c r="D304" s="95"/>
      <c r="E304" s="100"/>
      <c r="F304" s="95"/>
      <c r="G304" s="111"/>
      <c r="H304" s="111"/>
      <c r="I304" s="95"/>
      <c r="J304" s="95"/>
      <c r="K304" s="112"/>
      <c r="P304" s="23"/>
      <c r="Q304" s="23"/>
      <c r="R304" s="23"/>
      <c r="S304" s="23"/>
      <c r="T304" s="23"/>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row>
    <row r="305" spans="1:55" s="22" customFormat="1" ht="14.4" x14ac:dyDescent="0.3">
      <c r="A305" s="23"/>
      <c r="B305" s="108"/>
      <c r="C305" s="95"/>
      <c r="D305" s="95"/>
      <c r="E305" s="100"/>
      <c r="F305" s="95"/>
      <c r="G305" s="111"/>
      <c r="H305" s="111"/>
      <c r="I305" s="95"/>
      <c r="J305" s="95"/>
      <c r="K305" s="112"/>
      <c r="P305" s="23"/>
      <c r="Q305" s="23"/>
      <c r="R305" s="23"/>
      <c r="S305" s="23"/>
      <c r="T305" s="23"/>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row>
    <row r="306" spans="1:55" s="22" customFormat="1" ht="14.4" x14ac:dyDescent="0.3">
      <c r="A306" s="23"/>
      <c r="B306" s="108"/>
      <c r="C306" s="95"/>
      <c r="D306" s="95"/>
      <c r="E306" s="100"/>
      <c r="F306" s="95"/>
      <c r="G306" s="111"/>
      <c r="H306" s="111"/>
      <c r="I306" s="95"/>
      <c r="J306" s="95"/>
      <c r="K306" s="112"/>
      <c r="P306" s="23"/>
      <c r="Q306" s="23"/>
      <c r="R306" s="23"/>
      <c r="S306" s="23"/>
      <c r="T306" s="23"/>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row>
    <row r="307" spans="1:55" s="22" customFormat="1" ht="14.4" x14ac:dyDescent="0.3">
      <c r="A307" s="23"/>
      <c r="B307" s="108"/>
      <c r="C307" s="95"/>
      <c r="D307" s="95"/>
      <c r="E307" s="100"/>
      <c r="F307" s="95"/>
      <c r="G307" s="111"/>
      <c r="H307" s="111"/>
      <c r="I307" s="95"/>
      <c r="J307" s="95"/>
      <c r="K307" s="112"/>
      <c r="P307" s="23"/>
      <c r="Q307" s="23"/>
      <c r="R307" s="23"/>
      <c r="S307" s="23"/>
      <c r="T307" s="23"/>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row>
    <row r="308" spans="1:55" s="22" customFormat="1" ht="14.4" x14ac:dyDescent="0.3">
      <c r="A308" s="23"/>
      <c r="B308" s="108"/>
      <c r="C308" s="95"/>
      <c r="D308" s="95"/>
      <c r="E308" s="100"/>
      <c r="F308" s="95"/>
      <c r="G308" s="111"/>
      <c r="H308" s="111"/>
      <c r="I308" s="95"/>
      <c r="J308" s="95"/>
      <c r="K308" s="112"/>
      <c r="P308" s="23"/>
      <c r="Q308" s="23"/>
      <c r="R308" s="23"/>
      <c r="S308" s="23"/>
      <c r="T308" s="23"/>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row>
    <row r="309" spans="1:55" s="22" customFormat="1" ht="14.4" x14ac:dyDescent="0.3">
      <c r="A309" s="23"/>
      <c r="B309" s="108"/>
      <c r="C309" s="95"/>
      <c r="D309" s="95"/>
      <c r="E309" s="100"/>
      <c r="F309" s="95"/>
      <c r="G309" s="111"/>
      <c r="H309" s="111"/>
      <c r="I309" s="95"/>
      <c r="J309" s="95"/>
      <c r="K309" s="112"/>
      <c r="P309" s="23"/>
      <c r="Q309" s="23"/>
      <c r="R309" s="23"/>
      <c r="S309" s="23"/>
      <c r="T309" s="23"/>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row>
    <row r="310" spans="1:55" s="22" customFormat="1" ht="14.4" x14ac:dyDescent="0.3">
      <c r="A310" s="23"/>
      <c r="B310" s="108"/>
      <c r="C310" s="95"/>
      <c r="D310" s="95"/>
      <c r="E310" s="100"/>
      <c r="F310" s="95"/>
      <c r="G310" s="111"/>
      <c r="H310" s="111"/>
      <c r="I310" s="95"/>
      <c r="J310" s="95"/>
      <c r="K310" s="112"/>
      <c r="P310" s="23"/>
      <c r="Q310" s="23"/>
      <c r="R310" s="23"/>
      <c r="S310" s="23"/>
      <c r="T310" s="23"/>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row>
    <row r="311" spans="1:55" s="22" customFormat="1" ht="14.4" x14ac:dyDescent="0.3">
      <c r="A311" s="23"/>
      <c r="B311" s="108"/>
      <c r="C311" s="95"/>
      <c r="D311" s="95"/>
      <c r="E311" s="100"/>
      <c r="F311" s="95"/>
      <c r="G311" s="111"/>
      <c r="H311" s="111"/>
      <c r="I311" s="95"/>
      <c r="J311" s="95"/>
      <c r="K311" s="112"/>
      <c r="P311" s="23"/>
      <c r="Q311" s="23"/>
      <c r="R311" s="23"/>
      <c r="S311" s="23"/>
      <c r="T311" s="23"/>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row>
    <row r="312" spans="1:55" s="22" customFormat="1" ht="14.4" x14ac:dyDescent="0.3">
      <c r="A312" s="23"/>
      <c r="B312" s="108"/>
      <c r="C312" s="95"/>
      <c r="D312" s="95"/>
      <c r="E312" s="100"/>
      <c r="F312" s="95"/>
      <c r="G312" s="111"/>
      <c r="H312" s="111"/>
      <c r="I312" s="95"/>
      <c r="J312" s="95"/>
      <c r="K312" s="112"/>
      <c r="P312" s="23"/>
      <c r="Q312" s="23"/>
      <c r="R312" s="23"/>
      <c r="S312" s="23"/>
      <c r="T312" s="23"/>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row>
    <row r="313" spans="1:55" s="22" customFormat="1" ht="14.4" x14ac:dyDescent="0.3">
      <c r="A313" s="23"/>
      <c r="B313" s="108"/>
      <c r="C313" s="95"/>
      <c r="D313" s="95"/>
      <c r="E313" s="100"/>
      <c r="F313" s="95"/>
      <c r="G313" s="111"/>
      <c r="H313" s="111"/>
      <c r="I313" s="95"/>
      <c r="J313" s="95"/>
      <c r="K313" s="112"/>
      <c r="P313" s="23"/>
      <c r="Q313" s="23"/>
      <c r="R313" s="23"/>
      <c r="S313" s="23"/>
      <c r="T313" s="23"/>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row>
    <row r="314" spans="1:55" s="22" customFormat="1" ht="14.4" x14ac:dyDescent="0.3">
      <c r="A314" s="23"/>
      <c r="B314" s="108"/>
      <c r="C314" s="95"/>
      <c r="D314" s="95"/>
      <c r="E314" s="100"/>
      <c r="F314" s="95"/>
      <c r="G314" s="111"/>
      <c r="H314" s="111"/>
      <c r="I314" s="95"/>
      <c r="J314" s="95"/>
      <c r="K314" s="112"/>
      <c r="P314" s="23"/>
      <c r="Q314" s="23"/>
      <c r="R314" s="23"/>
      <c r="S314" s="23"/>
      <c r="T314" s="23"/>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row>
    <row r="315" spans="1:55" s="22" customFormat="1" ht="14.4" x14ac:dyDescent="0.3">
      <c r="A315" s="23"/>
      <c r="B315" s="108"/>
      <c r="C315" s="95"/>
      <c r="D315" s="95"/>
      <c r="E315" s="100"/>
      <c r="F315" s="95"/>
      <c r="G315" s="111"/>
      <c r="H315" s="111"/>
      <c r="I315" s="95"/>
      <c r="J315" s="95"/>
      <c r="K315" s="112"/>
      <c r="P315" s="23"/>
      <c r="Q315" s="23"/>
      <c r="R315" s="23"/>
      <c r="S315" s="23"/>
      <c r="T315" s="23"/>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row>
    <row r="316" spans="1:55" s="22" customFormat="1" ht="14.4" x14ac:dyDescent="0.3">
      <c r="A316" s="23"/>
      <c r="B316" s="108"/>
      <c r="C316" s="95"/>
      <c r="D316" s="95"/>
      <c r="E316" s="100"/>
      <c r="F316" s="95"/>
      <c r="G316" s="111"/>
      <c r="H316" s="111"/>
      <c r="I316" s="95"/>
      <c r="J316" s="95"/>
      <c r="K316" s="112"/>
      <c r="P316" s="23"/>
      <c r="Q316" s="23"/>
      <c r="R316" s="23"/>
      <c r="S316" s="23"/>
      <c r="T316" s="23"/>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row>
    <row r="317" spans="1:55" s="22" customFormat="1" ht="14.4" x14ac:dyDescent="0.3">
      <c r="A317" s="23"/>
      <c r="B317" s="108"/>
      <c r="C317" s="95"/>
      <c r="D317" s="95"/>
      <c r="E317" s="100"/>
      <c r="F317" s="95"/>
      <c r="G317" s="111"/>
      <c r="H317" s="111"/>
      <c r="I317" s="95"/>
      <c r="J317" s="95"/>
      <c r="K317" s="112"/>
      <c r="P317" s="23"/>
      <c r="Q317" s="23"/>
      <c r="R317" s="23"/>
      <c r="S317" s="23"/>
      <c r="T317" s="23"/>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row>
    <row r="318" spans="1:55" s="22" customFormat="1" ht="14.4" x14ac:dyDescent="0.3">
      <c r="A318" s="23"/>
      <c r="B318" s="108"/>
      <c r="C318" s="95"/>
      <c r="D318" s="95"/>
      <c r="E318" s="100"/>
      <c r="F318" s="95"/>
      <c r="G318" s="111"/>
      <c r="H318" s="111"/>
      <c r="I318" s="95"/>
      <c r="J318" s="95"/>
      <c r="K318" s="112"/>
      <c r="P318" s="23"/>
      <c r="Q318" s="23"/>
      <c r="R318" s="23"/>
      <c r="S318" s="23"/>
      <c r="T318" s="23"/>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row>
    <row r="319" spans="1:55" s="22" customFormat="1" ht="14.4" x14ac:dyDescent="0.3">
      <c r="A319" s="23"/>
      <c r="B319" s="108"/>
      <c r="C319" s="95"/>
      <c r="D319" s="95"/>
      <c r="E319" s="100"/>
      <c r="F319" s="95"/>
      <c r="G319" s="111"/>
      <c r="H319" s="111"/>
      <c r="I319" s="95"/>
      <c r="J319" s="95"/>
      <c r="K319" s="112"/>
      <c r="P319" s="23"/>
      <c r="Q319" s="23"/>
      <c r="R319" s="23"/>
      <c r="S319" s="23"/>
      <c r="T319" s="23"/>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row>
    <row r="320" spans="1:55" s="22" customFormat="1" ht="14.4" x14ac:dyDescent="0.3">
      <c r="A320" s="23"/>
      <c r="B320" s="108"/>
      <c r="C320" s="27"/>
      <c r="D320" s="27"/>
      <c r="E320" s="100"/>
      <c r="F320" s="95"/>
      <c r="G320" s="111"/>
      <c r="H320" s="111"/>
      <c r="I320" s="95"/>
      <c r="J320" s="95"/>
      <c r="K320" s="112"/>
      <c r="P320" s="23"/>
      <c r="Q320" s="23"/>
      <c r="R320" s="23"/>
      <c r="S320" s="23"/>
      <c r="T320" s="23"/>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row>
    <row r="321" spans="1:55" s="22" customFormat="1" ht="14.4" x14ac:dyDescent="0.3">
      <c r="A321" s="23"/>
      <c r="B321" s="108"/>
      <c r="C321" s="27"/>
      <c r="D321" s="27"/>
      <c r="E321" s="100"/>
      <c r="F321" s="95"/>
      <c r="G321" s="111"/>
      <c r="H321" s="111"/>
      <c r="I321" s="95"/>
      <c r="J321" s="95"/>
      <c r="K321" s="112"/>
      <c r="P321" s="23"/>
      <c r="Q321" s="23"/>
      <c r="R321" s="23"/>
      <c r="S321" s="23"/>
      <c r="T321" s="23"/>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row>
    <row r="322" spans="1:55" s="22" customFormat="1" ht="14.4" x14ac:dyDescent="0.3">
      <c r="A322" s="23"/>
      <c r="B322" s="29"/>
      <c r="C322" s="27"/>
      <c r="D322" s="27"/>
      <c r="E322" s="100"/>
      <c r="F322" s="95"/>
      <c r="G322" s="111"/>
      <c r="H322" s="111"/>
      <c r="I322" s="95"/>
      <c r="J322" s="95"/>
      <c r="K322" s="112"/>
      <c r="P322" s="23"/>
      <c r="Q322" s="23"/>
      <c r="R322" s="23"/>
      <c r="S322" s="23"/>
      <c r="T322" s="23"/>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row>
    <row r="323" spans="1:55" s="22" customFormat="1" ht="14.4" x14ac:dyDescent="0.3">
      <c r="A323" s="23"/>
      <c r="B323" s="29"/>
      <c r="C323" s="27"/>
      <c r="D323" s="27"/>
      <c r="E323" s="100"/>
      <c r="F323" s="95"/>
      <c r="G323" s="111"/>
      <c r="H323" s="111"/>
      <c r="I323" s="95"/>
      <c r="J323" s="95"/>
      <c r="K323" s="112"/>
      <c r="P323" s="23"/>
      <c r="Q323" s="23"/>
      <c r="R323" s="23"/>
      <c r="S323" s="23"/>
      <c r="T323" s="23"/>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row>
    <row r="324" spans="1:55" s="22" customFormat="1" ht="14.4" x14ac:dyDescent="0.3">
      <c r="A324" s="23"/>
      <c r="B324" s="29"/>
      <c r="C324" s="27"/>
      <c r="D324" s="27"/>
      <c r="E324" s="100"/>
      <c r="F324" s="95"/>
      <c r="G324" s="111"/>
      <c r="H324" s="111"/>
      <c r="I324" s="95"/>
      <c r="J324" s="95"/>
      <c r="K324" s="112"/>
      <c r="P324" s="23"/>
      <c r="Q324" s="23"/>
      <c r="R324" s="23"/>
      <c r="S324" s="23"/>
      <c r="T324" s="23"/>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row>
    <row r="325" spans="1:55" s="22" customFormat="1" ht="14.4" x14ac:dyDescent="0.3">
      <c r="A325" s="23"/>
      <c r="B325" s="29"/>
      <c r="C325" s="27"/>
      <c r="D325" s="27"/>
      <c r="E325" s="99"/>
      <c r="F325" s="27"/>
      <c r="G325" s="28"/>
      <c r="H325" s="28"/>
      <c r="I325" s="95"/>
      <c r="J325" s="95"/>
      <c r="K325" s="112"/>
      <c r="P325" s="23"/>
      <c r="Q325" s="23"/>
      <c r="R325" s="23"/>
      <c r="S325" s="23"/>
      <c r="T325" s="23"/>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row>
    <row r="326" spans="1:55" s="22" customFormat="1" ht="14.4" x14ac:dyDescent="0.3">
      <c r="A326" s="23"/>
      <c r="B326" s="29"/>
      <c r="C326" s="27"/>
      <c r="D326" s="27"/>
      <c r="E326" s="99"/>
      <c r="F326" s="27"/>
      <c r="G326" s="28"/>
      <c r="H326" s="28"/>
      <c r="I326" s="95"/>
      <c r="J326" s="95"/>
      <c r="K326" s="112"/>
      <c r="P326" s="23"/>
      <c r="Q326" s="23"/>
      <c r="R326" s="23"/>
      <c r="S326" s="23"/>
      <c r="T326" s="23"/>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row>
  </sheetData>
  <mergeCells count="71">
    <mergeCell ref="C103:I103"/>
    <mergeCell ref="C104:I104"/>
    <mergeCell ref="C105:I105"/>
    <mergeCell ref="D133:J133"/>
    <mergeCell ref="C127:I127"/>
    <mergeCell ref="C128:I128"/>
    <mergeCell ref="C129:I129"/>
    <mergeCell ref="B106:B112"/>
    <mergeCell ref="C115:I115"/>
    <mergeCell ref="C116:I116"/>
    <mergeCell ref="C117:I117"/>
    <mergeCell ref="B118:B124"/>
    <mergeCell ref="D74:L74"/>
    <mergeCell ref="C76:I76"/>
    <mergeCell ref="C77:I77"/>
    <mergeCell ref="C78:I78"/>
    <mergeCell ref="B79:B82"/>
    <mergeCell ref="I79:K79"/>
    <mergeCell ref="I80:K80"/>
    <mergeCell ref="I81:K81"/>
    <mergeCell ref="I82:K82"/>
    <mergeCell ref="D83:L83"/>
    <mergeCell ref="C85:I85"/>
    <mergeCell ref="C86:I86"/>
    <mergeCell ref="C87:I87"/>
    <mergeCell ref="B88:B100"/>
    <mergeCell ref="B56:B63"/>
    <mergeCell ref="C68:I68"/>
    <mergeCell ref="C69:I69"/>
    <mergeCell ref="C70:I70"/>
    <mergeCell ref="B71:B73"/>
    <mergeCell ref="I71:K71"/>
    <mergeCell ref="I72:K72"/>
    <mergeCell ref="I73:K73"/>
    <mergeCell ref="C53:I53"/>
    <mergeCell ref="C39:I39"/>
    <mergeCell ref="B40:B47"/>
    <mergeCell ref="C54:I54"/>
    <mergeCell ref="C55:I55"/>
    <mergeCell ref="C37:I37"/>
    <mergeCell ref="C38:I38"/>
    <mergeCell ref="C12:D12"/>
    <mergeCell ref="E12:F12"/>
    <mergeCell ref="C14:I14"/>
    <mergeCell ref="C15:I15"/>
    <mergeCell ref="C16:I16"/>
    <mergeCell ref="C22:I22"/>
    <mergeCell ref="C23:I23"/>
    <mergeCell ref="C24:I24"/>
    <mergeCell ref="B25:B34"/>
    <mergeCell ref="B17:B19"/>
    <mergeCell ref="E7:F7"/>
    <mergeCell ref="C8:D8"/>
    <mergeCell ref="E8:F8"/>
    <mergeCell ref="C9:D9"/>
    <mergeCell ref="E9:F9"/>
    <mergeCell ref="C10:D10"/>
    <mergeCell ref="E10:F10"/>
    <mergeCell ref="C11:D11"/>
    <mergeCell ref="E11:F11"/>
    <mergeCell ref="C7:D7"/>
    <mergeCell ref="C6:D6"/>
    <mergeCell ref="E6:F6"/>
    <mergeCell ref="C2:D2"/>
    <mergeCell ref="E2:F2"/>
    <mergeCell ref="C4:D4"/>
    <mergeCell ref="E4:F4"/>
    <mergeCell ref="C5:D5"/>
    <mergeCell ref="E5:F5"/>
    <mergeCell ref="C3:D3"/>
    <mergeCell ref="E3:F3"/>
  </mergeCells>
  <phoneticPr fontId="12" type="noConversion"/>
  <conditionalFormatting sqref="C20">
    <cfRule type="cellIs" dxfId="32" priority="6" operator="equal">
      <formula>"Complete"</formula>
    </cfRule>
  </conditionalFormatting>
  <conditionalFormatting sqref="C35">
    <cfRule type="cellIs" dxfId="31" priority="92" operator="equal">
      <formula>"Complete"</formula>
    </cfRule>
  </conditionalFormatting>
  <conditionalFormatting sqref="C50">
    <cfRule type="cellIs" dxfId="30" priority="85" operator="equal">
      <formula>"Complete"</formula>
    </cfRule>
  </conditionalFormatting>
  <conditionalFormatting sqref="C65">
    <cfRule type="cellIs" dxfId="29" priority="89" operator="equal">
      <formula>"Complete"</formula>
    </cfRule>
  </conditionalFormatting>
  <conditionalFormatting sqref="C74">
    <cfRule type="cellIs" dxfId="28" priority="56" operator="equal">
      <formula>"Complete"</formula>
    </cfRule>
  </conditionalFormatting>
  <conditionalFormatting sqref="C83">
    <cfRule type="cellIs" dxfId="27" priority="37" operator="equal">
      <formula>"Complete"</formula>
    </cfRule>
  </conditionalFormatting>
  <conditionalFormatting sqref="C101">
    <cfRule type="cellIs" dxfId="26" priority="88" operator="equal">
      <formula>"Complete"</formula>
    </cfRule>
  </conditionalFormatting>
  <conditionalFormatting sqref="C113">
    <cfRule type="cellIs" dxfId="25" priority="87" operator="equal">
      <formula>"Complete"</formula>
    </cfRule>
  </conditionalFormatting>
  <conditionalFormatting sqref="C125">
    <cfRule type="cellIs" dxfId="24" priority="84" operator="equal">
      <formula>"Complete"</formula>
    </cfRule>
  </conditionalFormatting>
  <conditionalFormatting sqref="C127:C129">
    <cfRule type="cellIs" dxfId="23" priority="19" operator="equal">
      <formula>"Complete"</formula>
    </cfRule>
  </conditionalFormatting>
  <conditionalFormatting sqref="C133:C134">
    <cfRule type="cellIs" dxfId="22" priority="13" operator="equal">
      <formula>"Complete"</formula>
    </cfRule>
  </conditionalFormatting>
  <conditionalFormatting sqref="C142:C151">
    <cfRule type="cellIs" dxfId="21" priority="82" operator="equal">
      <formula>1</formula>
    </cfRule>
  </conditionalFormatting>
  <conditionalFormatting sqref="C130:F130">
    <cfRule type="cellIs" dxfId="20" priority="23" operator="equal">
      <formula>"Complete"</formula>
    </cfRule>
  </conditionalFormatting>
  <conditionalFormatting sqref="G18:G19">
    <cfRule type="cellIs" dxfId="19" priority="7" operator="equal">
      <formula>"Pass"</formula>
    </cfRule>
    <cfRule type="cellIs" dxfId="18" priority="8" operator="equal">
      <formula>"Fail"</formula>
    </cfRule>
  </conditionalFormatting>
  <conditionalFormatting sqref="G26:G34">
    <cfRule type="cellIs" dxfId="17" priority="68" operator="equal">
      <formula>"Pass"</formula>
    </cfRule>
    <cfRule type="cellIs" dxfId="16" priority="69" operator="equal">
      <formula>"Fail"</formula>
    </cfRule>
  </conditionalFormatting>
  <conditionalFormatting sqref="G41:G49">
    <cfRule type="cellIs" dxfId="15" priority="65" operator="equal">
      <formula>"Fail"</formula>
    </cfRule>
    <cfRule type="cellIs" dxfId="14" priority="64" operator="equal">
      <formula>"Pass"</formula>
    </cfRule>
  </conditionalFormatting>
  <conditionalFormatting sqref="G57:G64">
    <cfRule type="cellIs" dxfId="13" priority="60" operator="equal">
      <formula>"Pass"</formula>
    </cfRule>
    <cfRule type="cellIs" dxfId="12" priority="61" operator="equal">
      <formula>"Fail"</formula>
    </cfRule>
  </conditionalFormatting>
  <conditionalFormatting sqref="G72:G73">
    <cfRule type="cellIs" dxfId="11" priority="27" operator="equal">
      <formula>"Pass"</formula>
    </cfRule>
    <cfRule type="cellIs" dxfId="10" priority="28" operator="equal">
      <formula>"Fail"</formula>
    </cfRule>
  </conditionalFormatting>
  <conditionalFormatting sqref="G80:G82">
    <cfRule type="cellIs" dxfId="9" priority="31" operator="equal">
      <formula>"Pass"</formula>
    </cfRule>
    <cfRule type="cellIs" dxfId="8" priority="32" operator="equal">
      <formula>"Fail"</formula>
    </cfRule>
  </conditionalFormatting>
  <conditionalFormatting sqref="G89:G100">
    <cfRule type="cellIs" dxfId="7" priority="70" operator="equal">
      <formula>"Pass"</formula>
    </cfRule>
    <cfRule type="cellIs" dxfId="6" priority="71" operator="equal">
      <formula>"Fail"</formula>
    </cfRule>
  </conditionalFormatting>
  <conditionalFormatting sqref="G107:G112 G119:G124">
    <cfRule type="cellIs" dxfId="5" priority="90" operator="equal">
      <formula>"Pass"</formula>
    </cfRule>
    <cfRule type="cellIs" dxfId="4" priority="91" operator="equal">
      <formula>"Fail"</formula>
    </cfRule>
  </conditionalFormatting>
  <conditionalFormatting sqref="G131:G132">
    <cfRule type="cellIs" dxfId="3" priority="11" operator="equal">
      <formula>"Pass"</formula>
    </cfRule>
    <cfRule type="cellIs" dxfId="2" priority="12" operator="equal">
      <formula>"Fail"</formula>
    </cfRule>
  </conditionalFormatting>
  <conditionalFormatting sqref="G125:H125">
    <cfRule type="cellIs" dxfId="1" priority="80" operator="equal">
      <formula>"Pass"</formula>
    </cfRule>
    <cfRule type="cellIs" dxfId="0" priority="81" operator="equal">
      <formula>"Fail"</formula>
    </cfRule>
  </conditionalFormatting>
  <dataValidations count="1">
    <dataValidation type="list" allowBlank="1" showInputMessage="1" showErrorMessage="1" sqref="G18:G19 G41:G49 G131:G132 G26:G34 G57:G64 G107:G112 H125 G89:G100 G119:G125 G80:G82 G72:G73" xr:uid="{2823AA6A-6436-49BC-84A2-0CA74DABB2A8}">
      <formula1>$G$137:$G$140</formula1>
    </dataValidation>
  </dataValidations>
  <pageMargins left="0.7" right="0.7" top="0.75" bottom="0.75" header="0.3" footer="0.3"/>
  <pageSetup paperSize="8" scale="2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247-2B80-4ECE-AD79-0472E5868880}">
  <dimension ref="A1:CR257"/>
  <sheetViews>
    <sheetView zoomScale="80" zoomScaleNormal="80" workbookViewId="0">
      <selection activeCell="B2" sqref="B2:D3"/>
    </sheetView>
  </sheetViews>
  <sheetFormatPr defaultRowHeight="14.4" x14ac:dyDescent="0.3"/>
  <cols>
    <col min="1" max="1" width="3" customWidth="1"/>
    <col min="2" max="2" width="81" customWidth="1"/>
    <col min="3" max="3" width="93.88671875" bestFit="1" customWidth="1"/>
    <col min="4" max="4" width="104.44140625" customWidth="1"/>
  </cols>
  <sheetData>
    <row r="1" spans="1:96" x14ac:dyDescent="0.3">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row>
    <row r="2" spans="1:96" x14ac:dyDescent="0.3">
      <c r="A2" s="11"/>
      <c r="B2" s="580" t="s">
        <v>1744</v>
      </c>
      <c r="C2" s="580"/>
      <c r="D2" s="58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row>
    <row r="3" spans="1:96" x14ac:dyDescent="0.3">
      <c r="A3" s="11"/>
      <c r="B3" s="580"/>
      <c r="C3" s="580"/>
      <c r="D3" s="580"/>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row>
    <row r="4" spans="1:96" x14ac:dyDescent="0.3">
      <c r="A4" s="11"/>
      <c r="B4" s="53"/>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row>
    <row r="5" spans="1:96" x14ac:dyDescent="0.3">
      <c r="A5" s="11"/>
      <c r="B5" s="53"/>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row>
    <row r="6" spans="1:96" x14ac:dyDescent="0.3">
      <c r="A6" s="11"/>
      <c r="B6" s="308"/>
      <c r="C6" s="118" t="s">
        <v>1745</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row>
    <row r="7" spans="1:96" x14ac:dyDescent="0.3">
      <c r="A7" s="11"/>
      <c r="B7" s="309"/>
      <c r="C7" s="118" t="s">
        <v>1746</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row>
    <row r="8" spans="1:96" x14ac:dyDescent="0.3">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row>
    <row r="9" spans="1:96" x14ac:dyDescent="0.3">
      <c r="A9" s="11"/>
      <c r="B9" s="374" t="s">
        <v>1747</v>
      </c>
      <c r="C9" s="375" t="s">
        <v>1748</v>
      </c>
      <c r="D9" s="375" t="s">
        <v>1749</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row>
    <row r="10" spans="1:96" x14ac:dyDescent="0.3">
      <c r="A10" s="11"/>
      <c r="B10" s="355" t="s">
        <v>1750</v>
      </c>
      <c r="C10" s="355" t="s">
        <v>1751</v>
      </c>
      <c r="D10" s="355" t="s">
        <v>1752</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x14ac:dyDescent="0.3">
      <c r="A11" s="11"/>
      <c r="B11" s="355" t="s">
        <v>1753</v>
      </c>
      <c r="C11" s="355" t="s">
        <v>1754</v>
      </c>
      <c r="D11" s="355" t="s">
        <v>1752</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row>
    <row r="12" spans="1:96" x14ac:dyDescent="0.3">
      <c r="A12" s="11"/>
      <c r="B12" s="355" t="s">
        <v>1755</v>
      </c>
      <c r="C12" s="355" t="s">
        <v>1756</v>
      </c>
      <c r="D12" s="355" t="s">
        <v>1752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row>
    <row r="13" spans="1:96" x14ac:dyDescent="0.3">
      <c r="A13" s="11"/>
      <c r="B13" s="355" t="s">
        <v>1757</v>
      </c>
      <c r="C13" s="355" t="s">
        <v>1758</v>
      </c>
      <c r="D13" s="355" t="s">
        <v>1752</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row>
    <row r="14" spans="1:96" x14ac:dyDescent="0.3">
      <c r="A14" s="11"/>
      <c r="B14" s="355" t="s">
        <v>1759</v>
      </c>
      <c r="C14" s="355" t="s">
        <v>1760</v>
      </c>
      <c r="D14" s="355" t="s">
        <v>1752</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row>
    <row r="15" spans="1:96" x14ac:dyDescent="0.3">
      <c r="A15" s="11"/>
      <c r="B15" s="355" t="s">
        <v>245</v>
      </c>
      <c r="C15" s="355" t="s">
        <v>1761</v>
      </c>
      <c r="D15" s="355" t="s">
        <v>1752</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row>
    <row r="16" spans="1:96" x14ac:dyDescent="0.3">
      <c r="A16" s="11"/>
      <c r="B16" s="355" t="s">
        <v>1762</v>
      </c>
      <c r="C16" s="355" t="s">
        <v>1763</v>
      </c>
      <c r="D16" s="355" t="s">
        <v>1752</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row>
    <row r="17" spans="1:96" x14ac:dyDescent="0.3">
      <c r="A17" s="11"/>
      <c r="B17" s="355" t="s">
        <v>1764</v>
      </c>
      <c r="C17" s="355" t="s">
        <v>1765</v>
      </c>
      <c r="D17" s="355" t="s">
        <v>1752</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row>
    <row r="18" spans="1:96" x14ac:dyDescent="0.3">
      <c r="A18" s="11"/>
      <c r="B18" s="355" t="s">
        <v>1766</v>
      </c>
      <c r="C18" s="355" t="s">
        <v>1767</v>
      </c>
      <c r="D18" s="355" t="s">
        <v>1752</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row>
    <row r="19" spans="1:96" x14ac:dyDescent="0.3">
      <c r="A19" s="11"/>
      <c r="B19" s="355" t="s">
        <v>1768</v>
      </c>
      <c r="C19" s="355" t="s">
        <v>1769</v>
      </c>
      <c r="D19" s="376" t="s">
        <v>1752</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row>
    <row r="20" spans="1:96" x14ac:dyDescent="0.3">
      <c r="A20" s="11"/>
      <c r="B20" s="355" t="s">
        <v>1770</v>
      </c>
      <c r="C20" s="355" t="s">
        <v>1771</v>
      </c>
      <c r="D20" s="355" t="s">
        <v>1772</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row>
    <row r="21" spans="1:96" x14ac:dyDescent="0.3">
      <c r="A21" s="11"/>
      <c r="B21" s="355" t="s">
        <v>248</v>
      </c>
      <c r="C21" s="355" t="s">
        <v>1773</v>
      </c>
      <c r="D21" s="355" t="s">
        <v>1774</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row>
    <row r="22" spans="1:96" x14ac:dyDescent="0.3">
      <c r="A22" s="11"/>
      <c r="B22" s="355" t="s">
        <v>1775</v>
      </c>
      <c r="C22" s="355" t="s">
        <v>1776</v>
      </c>
      <c r="D22" s="355" t="s">
        <v>1777</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row>
    <row r="23" spans="1:96" x14ac:dyDescent="0.3">
      <c r="A23" s="11"/>
      <c r="B23" s="355" t="s">
        <v>1778</v>
      </c>
      <c r="C23" s="355" t="s">
        <v>1779</v>
      </c>
      <c r="D23" s="355" t="s">
        <v>1780</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row>
    <row r="24" spans="1:96" x14ac:dyDescent="0.3">
      <c r="A24" s="11"/>
      <c r="B24" s="355" t="s">
        <v>1781</v>
      </c>
      <c r="C24" s="355" t="s">
        <v>1769</v>
      </c>
      <c r="D24" s="376" t="s">
        <v>1774</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row>
    <row r="25" spans="1:96" x14ac:dyDescent="0.3">
      <c r="A25" s="11"/>
      <c r="B25" s="355" t="s">
        <v>1782</v>
      </c>
      <c r="C25" s="355" t="s">
        <v>1783</v>
      </c>
      <c r="D25" s="355" t="s">
        <v>1784</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row>
    <row r="26" spans="1:96" x14ac:dyDescent="0.3">
      <c r="A26" s="11"/>
      <c r="B26" s="355" t="s">
        <v>1785</v>
      </c>
      <c r="C26" s="355" t="s">
        <v>1786</v>
      </c>
      <c r="D26" s="355" t="s">
        <v>1784</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row>
    <row r="27" spans="1:96" x14ac:dyDescent="0.3">
      <c r="A27" s="11"/>
      <c r="B27" s="374" t="s">
        <v>1787</v>
      </c>
      <c r="C27" s="375" t="s">
        <v>1748</v>
      </c>
      <c r="D27" s="375" t="s">
        <v>1749</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row>
    <row r="28" spans="1:96" x14ac:dyDescent="0.3">
      <c r="A28" s="11"/>
      <c r="B28" s="377" t="s">
        <v>1788</v>
      </c>
      <c r="C28" s="377" t="s">
        <v>1789</v>
      </c>
      <c r="D28" s="377" t="s">
        <v>1790</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row>
    <row r="29" spans="1:96" x14ac:dyDescent="0.3">
      <c r="A29" s="11"/>
      <c r="B29" s="377" t="s">
        <v>1791</v>
      </c>
      <c r="C29" s="377" t="s">
        <v>1792</v>
      </c>
      <c r="D29" s="377" t="s">
        <v>1793</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row>
    <row r="30" spans="1:96" x14ac:dyDescent="0.3">
      <c r="A30" s="11"/>
      <c r="B30" s="377" t="s">
        <v>245</v>
      </c>
      <c r="C30" s="377" t="s">
        <v>1794</v>
      </c>
      <c r="D30" s="377" t="s">
        <v>1790</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row>
    <row r="31" spans="1:96" x14ac:dyDescent="0.3">
      <c r="A31" s="11"/>
      <c r="B31" s="377" t="s">
        <v>1795</v>
      </c>
      <c r="C31" s="377" t="s">
        <v>1796</v>
      </c>
      <c r="D31" s="377" t="s">
        <v>1790</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row>
    <row r="32" spans="1:96" x14ac:dyDescent="0.3">
      <c r="A32" s="11"/>
      <c r="B32" s="377" t="s">
        <v>1797</v>
      </c>
      <c r="C32" s="377" t="s">
        <v>1798</v>
      </c>
      <c r="D32" s="377" t="s">
        <v>1790</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row>
    <row r="33" spans="1:96" x14ac:dyDescent="0.3">
      <c r="A33" s="11"/>
      <c r="B33" s="377" t="s">
        <v>1762</v>
      </c>
      <c r="C33" s="377" t="s">
        <v>1799</v>
      </c>
      <c r="D33" s="377" t="s">
        <v>1790</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row>
    <row r="34" spans="1:96" x14ac:dyDescent="0.3">
      <c r="A34" s="11"/>
      <c r="B34" s="377" t="s">
        <v>1800</v>
      </c>
      <c r="C34" s="377" t="s">
        <v>1801</v>
      </c>
      <c r="D34" s="377" t="s">
        <v>1790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row>
    <row r="35" spans="1:96" x14ac:dyDescent="0.3">
      <c r="A35" s="11"/>
      <c r="B35" s="377" t="s">
        <v>1768</v>
      </c>
      <c r="C35" s="377" t="s">
        <v>1802</v>
      </c>
      <c r="D35" s="377" t="s">
        <v>1803</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row>
    <row r="36" spans="1:96" x14ac:dyDescent="0.3">
      <c r="A36" s="11"/>
      <c r="B36" s="377" t="s">
        <v>248</v>
      </c>
      <c r="C36" s="377" t="s">
        <v>1804</v>
      </c>
      <c r="D36" s="377" t="s">
        <v>1803</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row>
    <row r="37" spans="1:96" x14ac:dyDescent="0.3">
      <c r="A37" s="11"/>
      <c r="B37" s="377" t="s">
        <v>1805</v>
      </c>
      <c r="C37" s="377" t="s">
        <v>1806</v>
      </c>
      <c r="D37" s="377" t="s">
        <v>1803</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row>
    <row r="38" spans="1:96" x14ac:dyDescent="0.3">
      <c r="A38" s="11"/>
      <c r="B38" s="377" t="s">
        <v>249</v>
      </c>
      <c r="C38" s="377" t="s">
        <v>1807</v>
      </c>
      <c r="D38" s="377" t="s">
        <v>1803</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row>
    <row r="39" spans="1:96" x14ac:dyDescent="0.3">
      <c r="A39" s="11"/>
      <c r="B39" s="377" t="s">
        <v>1808</v>
      </c>
      <c r="C39" s="377" t="s">
        <v>1809</v>
      </c>
      <c r="D39" s="377" t="s">
        <v>1803</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row>
    <row r="40" spans="1:96" x14ac:dyDescent="0.3">
      <c r="A40" s="11"/>
      <c r="B40" s="377" t="s">
        <v>1810</v>
      </c>
      <c r="C40" s="377" t="s">
        <v>1811</v>
      </c>
      <c r="D40" s="377" t="s">
        <v>1793</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row>
    <row r="41" spans="1:96" x14ac:dyDescent="0.3">
      <c r="A41" s="11"/>
      <c r="B41" s="377" t="s">
        <v>1812</v>
      </c>
      <c r="C41" s="377" t="s">
        <v>1813</v>
      </c>
      <c r="D41" s="377" t="s">
        <v>1793</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row>
    <row r="42" spans="1:96" x14ac:dyDescent="0.3">
      <c r="A42" s="11"/>
      <c r="B42" s="377" t="s">
        <v>1814</v>
      </c>
      <c r="C42" s="377" t="s">
        <v>1815</v>
      </c>
      <c r="D42" s="377" t="s">
        <v>1793</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row>
    <row r="43" spans="1:96" x14ac:dyDescent="0.3">
      <c r="A43" s="11"/>
      <c r="B43" s="377" t="s">
        <v>1816</v>
      </c>
      <c r="C43" s="377" t="s">
        <v>1817</v>
      </c>
      <c r="D43" s="377" t="s">
        <v>1793</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row>
    <row r="44" spans="1:96" x14ac:dyDescent="0.3">
      <c r="A44" s="11"/>
      <c r="B44" s="378" t="s">
        <v>1775</v>
      </c>
      <c r="C44" s="378" t="s">
        <v>1818</v>
      </c>
      <c r="D44" s="378" t="s">
        <v>1819</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row>
    <row r="45" spans="1:96" x14ac:dyDescent="0.3">
      <c r="A45" s="11"/>
      <c r="B45" s="378" t="s">
        <v>1778</v>
      </c>
      <c r="C45" s="378" t="s">
        <v>1820</v>
      </c>
      <c r="D45" s="378" t="s">
        <v>1821</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row>
    <row r="46" spans="1:96" x14ac:dyDescent="0.3">
      <c r="A46" s="11"/>
      <c r="B46" s="374" t="s">
        <v>1822</v>
      </c>
      <c r="C46" s="375" t="s">
        <v>1748</v>
      </c>
      <c r="D46" s="375" t="s">
        <v>1749</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row>
    <row r="47" spans="1:96" x14ac:dyDescent="0.3">
      <c r="A47" s="11"/>
      <c r="B47" s="355" t="s">
        <v>1823</v>
      </c>
      <c r="C47" s="355" t="s">
        <v>1824</v>
      </c>
      <c r="D47" s="355" t="s">
        <v>1825</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row>
    <row r="48" spans="1:96" x14ac:dyDescent="0.3">
      <c r="A48" s="11"/>
      <c r="B48" s="355" t="s">
        <v>1826</v>
      </c>
      <c r="C48" s="355" t="s">
        <v>1827</v>
      </c>
      <c r="D48" s="355" t="s">
        <v>1828</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row>
    <row r="49" spans="1:96" x14ac:dyDescent="0.3">
      <c r="A49" s="11"/>
      <c r="B49" s="355" t="s">
        <v>1829</v>
      </c>
      <c r="C49" s="355" t="s">
        <v>1830</v>
      </c>
      <c r="D49" s="355" t="s">
        <v>1831</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row>
    <row r="50" spans="1:96" x14ac:dyDescent="0.3">
      <c r="A50" s="11"/>
      <c r="B50" s="367" t="s">
        <v>1832</v>
      </c>
      <c r="C50" s="367" t="s">
        <v>1833</v>
      </c>
      <c r="D50" s="367" t="s">
        <v>1834</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row>
    <row r="51" spans="1:96" x14ac:dyDescent="0.3">
      <c r="A51" s="11"/>
      <c r="B51" s="367" t="s">
        <v>1835</v>
      </c>
      <c r="C51" s="367" t="s">
        <v>1836</v>
      </c>
      <c r="D51" s="367" t="s">
        <v>1837</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row>
    <row r="52" spans="1:96" x14ac:dyDescent="0.3">
      <c r="A52" s="11"/>
      <c r="B52" s="367" t="s">
        <v>1762</v>
      </c>
      <c r="C52" s="367" t="s">
        <v>1838</v>
      </c>
      <c r="D52" s="367" t="s">
        <v>1837</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row>
    <row r="53" spans="1:96" x14ac:dyDescent="0.3">
      <c r="A53" s="11"/>
      <c r="B53" s="355" t="s">
        <v>1839</v>
      </c>
      <c r="C53" s="355" t="s">
        <v>1840</v>
      </c>
      <c r="D53" s="355" t="s">
        <v>1841</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row>
    <row r="54" spans="1:96" x14ac:dyDescent="0.3">
      <c r="A54" s="11"/>
      <c r="B54" s="355" t="s">
        <v>1842</v>
      </c>
      <c r="C54" s="355" t="s">
        <v>1843</v>
      </c>
      <c r="D54" s="355" t="s">
        <v>1841</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row>
    <row r="55" spans="1:96" x14ac:dyDescent="0.3">
      <c r="A55" s="11"/>
      <c r="B55" s="374" t="s">
        <v>1844</v>
      </c>
      <c r="C55" s="375" t="s">
        <v>1748</v>
      </c>
      <c r="D55" s="375" t="s">
        <v>1749</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row>
    <row r="56" spans="1:96" x14ac:dyDescent="0.3">
      <c r="A56" s="11"/>
      <c r="B56" s="379" t="s">
        <v>1845</v>
      </c>
      <c r="C56" s="379" t="s">
        <v>1846</v>
      </c>
      <c r="D56" s="379" t="s">
        <v>1847</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row>
    <row r="57" spans="1:96" x14ac:dyDescent="0.3">
      <c r="A57" s="11"/>
      <c r="B57" s="379" t="s">
        <v>1848</v>
      </c>
      <c r="C57" s="379" t="s">
        <v>1849</v>
      </c>
      <c r="D57" s="379" t="s">
        <v>1850</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row>
    <row r="58" spans="1:96" x14ac:dyDescent="0.3">
      <c r="A58" s="11"/>
      <c r="B58" s="378" t="s">
        <v>1851</v>
      </c>
      <c r="C58" s="378" t="s">
        <v>1852</v>
      </c>
      <c r="D58" s="378" t="s">
        <v>1853</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row>
    <row r="59" spans="1:96" x14ac:dyDescent="0.3">
      <c r="A59" s="11"/>
      <c r="B59" s="379" t="s">
        <v>1854</v>
      </c>
      <c r="C59" s="379" t="s">
        <v>1855</v>
      </c>
      <c r="D59" s="379" t="s">
        <v>1856</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row>
    <row r="60" spans="1:96" x14ac:dyDescent="0.3">
      <c r="A60" s="11"/>
      <c r="B60" s="379" t="s">
        <v>1857</v>
      </c>
      <c r="C60" s="379" t="s">
        <v>1858</v>
      </c>
      <c r="D60" s="379" t="s">
        <v>1850</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row>
    <row r="61" spans="1:96" x14ac:dyDescent="0.3">
      <c r="A61" s="11"/>
      <c r="B61" s="378" t="s">
        <v>1859</v>
      </c>
      <c r="C61" s="378" t="s">
        <v>1860</v>
      </c>
      <c r="D61" s="378" t="s">
        <v>1853</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row>
    <row r="62" spans="1:96" x14ac:dyDescent="0.3">
      <c r="A62" s="11"/>
      <c r="B62" s="379" t="s">
        <v>1861</v>
      </c>
      <c r="C62" s="379" t="s">
        <v>1862</v>
      </c>
      <c r="D62" s="379" t="s">
        <v>1847</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row>
    <row r="63" spans="1:96" x14ac:dyDescent="0.3">
      <c r="A63" s="11"/>
      <c r="B63" s="379" t="s">
        <v>1863</v>
      </c>
      <c r="C63" s="379" t="s">
        <v>1864</v>
      </c>
      <c r="D63" s="379" t="s">
        <v>1865</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row>
    <row r="64" spans="1:96" x14ac:dyDescent="0.3">
      <c r="A64" s="11"/>
      <c r="B64" s="378" t="s">
        <v>1866</v>
      </c>
      <c r="C64" s="378" t="s">
        <v>1867</v>
      </c>
      <c r="D64" s="378" t="s">
        <v>1868</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row>
    <row r="65" spans="1:96"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row>
    <row r="66" spans="1:96" x14ac:dyDescent="0.3">
      <c r="A66" s="11"/>
      <c r="B66" s="11"/>
      <c r="C66" s="11"/>
      <c r="D66" s="11" t="s">
        <v>0</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row>
    <row r="67" spans="1:96"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row>
    <row r="68" spans="1:96"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row>
    <row r="69" spans="1:96"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row>
    <row r="70" spans="1:96"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row>
    <row r="71" spans="1:96"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row>
    <row r="72" spans="1:96"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row>
    <row r="73" spans="1:96"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row>
    <row r="74" spans="1:96"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row>
    <row r="75" spans="1:96"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row>
    <row r="76" spans="1:96"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row>
    <row r="77" spans="1:96"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row>
    <row r="78" spans="1:96"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row>
    <row r="79" spans="1:96"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row>
    <row r="80" spans="1:96"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row>
    <row r="81" spans="1:73"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row>
    <row r="82" spans="1:73"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row>
    <row r="83" spans="1:73"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row>
    <row r="84" spans="1:73"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row>
    <row r="85" spans="1:73"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row>
    <row r="86" spans="1:73"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row>
    <row r="87" spans="1:73"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row>
    <row r="88" spans="1:73"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row>
    <row r="89" spans="1:73"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row>
    <row r="90" spans="1:73"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row>
    <row r="91" spans="1:73"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row>
    <row r="92" spans="1:73"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row>
    <row r="93" spans="1:73"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row>
    <row r="94" spans="1:73"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row>
    <row r="95" spans="1:73"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row>
    <row r="96" spans="1:73"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row>
    <row r="97" spans="1:73"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row>
    <row r="98" spans="1:73"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row>
    <row r="99" spans="1:73"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row>
    <row r="100" spans="1:73"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row>
    <row r="101" spans="1:73"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row>
    <row r="102" spans="1:73"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row>
    <row r="103" spans="1:73"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row>
    <row r="104" spans="1:73"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row>
    <row r="105" spans="1:73"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row>
    <row r="106" spans="1:73"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row>
    <row r="107" spans="1:73"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row>
    <row r="108" spans="1:73"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row>
    <row r="109" spans="1:73"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row>
    <row r="110" spans="1:73"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row>
    <row r="111" spans="1:73"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row>
    <row r="112" spans="1:73"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row>
    <row r="113" spans="1:73"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row>
    <row r="114" spans="1:73"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row>
    <row r="115" spans="1:73"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row>
    <row r="116" spans="1:73"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row>
    <row r="117" spans="1:73"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row>
    <row r="118" spans="1:73"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row>
    <row r="119" spans="1:73"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row>
    <row r="120" spans="1:73"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row>
    <row r="121" spans="1:73"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row>
    <row r="122" spans="1:73"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row>
    <row r="123" spans="1:73"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row>
    <row r="124" spans="1:73"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row>
    <row r="125" spans="1:73"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row>
    <row r="126" spans="1:73"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row>
    <row r="127" spans="1:73"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row>
    <row r="128" spans="1:73"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row>
    <row r="129" spans="1:73"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row>
    <row r="130" spans="1:73"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row>
    <row r="131" spans="1:73"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row>
    <row r="132" spans="1:73"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row>
    <row r="133" spans="1:73"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row>
    <row r="134" spans="1:73"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row>
    <row r="135" spans="1:73"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row>
    <row r="136" spans="1:73"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row>
    <row r="137" spans="1:73"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row>
    <row r="138" spans="1:73"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row>
    <row r="139" spans="1:73"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row>
    <row r="140" spans="1:73"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row>
    <row r="141" spans="1:73"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row>
    <row r="142" spans="1:73"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row>
    <row r="143" spans="1:73"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row>
    <row r="144" spans="1:73"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row>
    <row r="145" spans="1:73"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row>
    <row r="146" spans="1:73"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row>
    <row r="147" spans="1:73"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row>
    <row r="148" spans="1:73"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row>
    <row r="149" spans="1:73"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row>
    <row r="150" spans="1:73"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row>
    <row r="151" spans="1:73"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row>
    <row r="152" spans="1:73"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row>
    <row r="153" spans="1:73"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row>
    <row r="154" spans="1:73"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row>
    <row r="155" spans="1:73"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row>
    <row r="156" spans="1:73"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row>
    <row r="157" spans="1:73"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row>
    <row r="158" spans="1:73"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row>
    <row r="159" spans="1:73"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row>
    <row r="160" spans="1:73"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row>
    <row r="161" spans="1:73"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row>
    <row r="162" spans="1:73"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row>
    <row r="163" spans="1:73"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row>
    <row r="164" spans="1:73"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row>
    <row r="165" spans="1:73"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row>
    <row r="166" spans="1:73"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row>
    <row r="167" spans="1:73"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row>
    <row r="168" spans="1:73"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row>
    <row r="169" spans="1:73"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row>
    <row r="170" spans="1:73"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row>
    <row r="171" spans="1:73"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row>
    <row r="172" spans="1:73"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row>
    <row r="173" spans="1:73"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row>
    <row r="174" spans="1:73"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row>
    <row r="175" spans="1:73"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row>
    <row r="176" spans="1:73"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row>
    <row r="177" spans="1:73"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row>
    <row r="178" spans="1:73"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row>
    <row r="179" spans="1:73"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row>
    <row r="180" spans="1:73"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row>
    <row r="181" spans="1:73"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row>
    <row r="182" spans="1:73"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row>
    <row r="183" spans="1:73"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row>
    <row r="184" spans="1:73"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row>
    <row r="185" spans="1:73"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row>
    <row r="186" spans="1:73"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row>
    <row r="187" spans="1:73"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row>
    <row r="188" spans="1:73"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row>
    <row r="189" spans="1:73"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row>
    <row r="190" spans="1:73"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row>
    <row r="191" spans="1:73"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row>
    <row r="192" spans="1:73"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row>
    <row r="193" spans="1:73"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row>
    <row r="194" spans="1:73"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row>
    <row r="195" spans="1:73"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row>
    <row r="196" spans="1:73"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row>
    <row r="197" spans="1:73"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row>
    <row r="198" spans="1:73"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row>
    <row r="199" spans="1:73"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row>
    <row r="200" spans="1:73"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row>
    <row r="201" spans="1:73"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row>
    <row r="202" spans="1:73"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row>
    <row r="203" spans="1:73"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row>
    <row r="204" spans="1:73"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row>
    <row r="205" spans="1:73"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row>
    <row r="206" spans="1:73"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row>
    <row r="207" spans="1:73"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row>
    <row r="208" spans="1:73"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row>
    <row r="209" spans="1:73"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row>
    <row r="210" spans="1:73"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row>
    <row r="211" spans="1:73"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row>
    <row r="212" spans="1:73"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row>
    <row r="213" spans="1:73"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row>
    <row r="214" spans="1:73"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row>
    <row r="215" spans="1:73"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row>
    <row r="216" spans="1:73"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row>
    <row r="217" spans="1:73"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row>
    <row r="218" spans="1:73"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row>
    <row r="219" spans="1:73"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row>
    <row r="220" spans="1:73"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row>
    <row r="221" spans="1:73"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row>
    <row r="222" spans="1:73"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row>
    <row r="223" spans="1:73"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row>
    <row r="224" spans="1:73"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row>
    <row r="225" spans="1:73"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row>
    <row r="226" spans="1:73"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row>
    <row r="227" spans="1:73"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row>
    <row r="228" spans="1:73"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row>
    <row r="229" spans="1:73"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row>
    <row r="230" spans="1:73"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row>
    <row r="231" spans="1:73"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row>
    <row r="232" spans="1:73"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row>
    <row r="233" spans="1:73"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row>
    <row r="234" spans="1:73"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row>
    <row r="235" spans="1:73"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row>
    <row r="236" spans="1:73"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row>
    <row r="237" spans="1:73"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row>
    <row r="238" spans="1:73"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row>
    <row r="239" spans="1:73"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row>
    <row r="240" spans="1:73"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row>
    <row r="241" spans="1:73"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row>
    <row r="242" spans="1:73"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row>
    <row r="243" spans="1:73"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row>
    <row r="244" spans="1:73"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row>
    <row r="245" spans="1:73"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row>
    <row r="246" spans="1:73"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row>
    <row r="247" spans="1:73"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row>
    <row r="248" spans="1:73"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row>
    <row r="249" spans="1:73"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row>
    <row r="250" spans="1:73"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row>
    <row r="251" spans="1:73"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row>
    <row r="252" spans="1:73"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row>
    <row r="253" spans="1:73"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row>
    <row r="254" spans="1:73"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row>
    <row r="255" spans="1:73"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row>
    <row r="256" spans="1:73"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row>
    <row r="257" spans="1:73"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row>
  </sheetData>
  <mergeCells count="1">
    <mergeCell ref="B2: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784-6F05-4FF7-B554-B1428EE7888E}">
  <sheetPr>
    <pageSetUpPr fitToPage="1"/>
  </sheetPr>
  <dimension ref="A1:AO88"/>
  <sheetViews>
    <sheetView zoomScale="80" zoomScaleNormal="80" workbookViewId="0">
      <selection activeCell="B18" sqref="B18"/>
    </sheetView>
  </sheetViews>
  <sheetFormatPr defaultColWidth="9.109375" defaultRowHeight="14.4" x14ac:dyDescent="0.3"/>
  <cols>
    <col min="1" max="1" width="8.109375" customWidth="1"/>
    <col min="2" max="2" width="46.109375" customWidth="1"/>
    <col min="3" max="3" width="17.77734375" customWidth="1"/>
    <col min="4" max="4" width="121.5546875" customWidth="1"/>
    <col min="5" max="5" width="87.77734375" customWidth="1"/>
  </cols>
  <sheetData>
    <row r="1" spans="1:41" s="63" customFormat="1" ht="87.75" customHeight="1" x14ac:dyDescent="0.3">
      <c r="A1" s="68"/>
      <c r="B1" s="69"/>
      <c r="C1" s="68"/>
      <c r="D1" s="68" t="s">
        <v>0</v>
      </c>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row>
    <row r="2" spans="1:41" ht="35.25" customHeight="1" x14ac:dyDescent="0.3">
      <c r="A2" s="11"/>
      <c r="B2" s="11"/>
      <c r="C2" s="11"/>
      <c r="D2" s="11"/>
      <c r="E2" s="11"/>
      <c r="F2" s="11"/>
      <c r="G2" s="11"/>
      <c r="H2" s="11"/>
      <c r="I2" s="11" t="s">
        <v>0</v>
      </c>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s="64" customFormat="1" ht="19.8" x14ac:dyDescent="0.3">
      <c r="A3" s="70"/>
      <c r="B3" s="331" t="s">
        <v>1869</v>
      </c>
      <c r="C3" s="71"/>
      <c r="D3" s="71"/>
      <c r="E3" s="81"/>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row>
    <row r="4" spans="1:41" ht="18.75" customHeight="1" x14ac:dyDescent="0.3">
      <c r="A4" s="11"/>
      <c r="B4" s="72" t="s">
        <v>4</v>
      </c>
      <c r="C4" s="161" t="s">
        <v>5</v>
      </c>
      <c r="D4" s="161" t="s">
        <v>1870</v>
      </c>
      <c r="E4" s="72" t="s">
        <v>1748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row>
    <row r="5" spans="1:41" ht="28.5" customHeight="1" x14ac:dyDescent="0.3">
      <c r="A5" s="11"/>
      <c r="B5" s="332" t="s">
        <v>1871</v>
      </c>
      <c r="C5" s="120">
        <v>44927</v>
      </c>
      <c r="D5" s="333" t="s">
        <v>1872</v>
      </c>
      <c r="E5" s="334" t="s">
        <v>1873</v>
      </c>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1" ht="28.5" customHeight="1" x14ac:dyDescent="0.3">
      <c r="A6" s="11"/>
      <c r="B6" s="332" t="s">
        <v>1874</v>
      </c>
      <c r="C6" s="120">
        <v>43951</v>
      </c>
      <c r="D6" s="333" t="s">
        <v>1875</v>
      </c>
      <c r="E6" s="334" t="s">
        <v>1876</v>
      </c>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ht="28.5" customHeight="1" x14ac:dyDescent="0.3">
      <c r="A7" s="11"/>
      <c r="B7" s="332" t="s">
        <v>1877</v>
      </c>
      <c r="C7" s="120">
        <v>44525</v>
      </c>
      <c r="D7" s="333" t="s">
        <v>1878</v>
      </c>
      <c r="E7" s="334" t="s">
        <v>1879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row>
    <row r="8" spans="1:41" ht="30.75" customHeight="1" x14ac:dyDescent="0.3">
      <c r="A8" s="11"/>
      <c r="B8" s="332" t="s">
        <v>1880</v>
      </c>
      <c r="C8" s="120">
        <v>43007</v>
      </c>
      <c r="D8" s="333" t="s">
        <v>1881</v>
      </c>
      <c r="E8" s="334" t="s">
        <v>1882</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row>
    <row r="9" spans="1:41" ht="30.75" customHeight="1" x14ac:dyDescent="0.3">
      <c r="A9" s="11"/>
      <c r="B9" s="334" t="s">
        <v>1883</v>
      </c>
      <c r="C9" s="120">
        <v>45534</v>
      </c>
      <c r="D9" s="333" t="s">
        <v>1884</v>
      </c>
      <c r="E9" s="335" t="s">
        <v>1885</v>
      </c>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row>
    <row r="10" spans="1:41" ht="30.75" customHeight="1" x14ac:dyDescent="0.3">
      <c r="A10" s="11"/>
      <c r="B10" s="334" t="s">
        <v>1886</v>
      </c>
      <c r="C10" s="120">
        <v>45534</v>
      </c>
      <c r="D10" s="333" t="s">
        <v>1872</v>
      </c>
      <c r="E10" s="335" t="s">
        <v>1887</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row>
    <row r="11" spans="1:41" ht="30.75" customHeight="1" x14ac:dyDescent="0.3">
      <c r="A11" s="11"/>
      <c r="B11" s="334" t="s">
        <v>1871</v>
      </c>
      <c r="C11" s="120">
        <v>45534</v>
      </c>
      <c r="D11" s="333" t="s">
        <v>1888</v>
      </c>
      <c r="E11" s="335" t="s">
        <v>1889</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1" ht="28.5" customHeight="1" x14ac:dyDescent="0.3">
      <c r="A12" s="11"/>
      <c r="B12" s="334" t="s">
        <v>1890</v>
      </c>
      <c r="C12" s="120">
        <v>44965</v>
      </c>
      <c r="D12" s="335" t="s">
        <v>1891</v>
      </c>
      <c r="E12" s="335" t="s">
        <v>1892</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ht="28.5" customHeight="1" x14ac:dyDescent="0.3">
      <c r="A13" s="11"/>
      <c r="B13" s="334" t="s">
        <v>1893</v>
      </c>
      <c r="C13" s="120">
        <v>44757</v>
      </c>
      <c r="D13" s="335" t="s">
        <v>1894</v>
      </c>
      <c r="E13" s="30" t="s">
        <v>1895</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1:41" ht="28.5" customHeight="1" x14ac:dyDescent="0.3">
      <c r="A14" s="11"/>
      <c r="B14" s="334" t="s">
        <v>1896</v>
      </c>
      <c r="C14" s="120">
        <v>45534</v>
      </c>
      <c r="D14" s="335" t="s">
        <v>1897</v>
      </c>
      <c r="E14" s="335" t="s">
        <v>1898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row>
    <row r="15" spans="1:41" ht="28.5" customHeight="1" x14ac:dyDescent="0.3">
      <c r="A15" s="11"/>
      <c r="B15" s="334" t="s">
        <v>1899</v>
      </c>
      <c r="C15" s="120">
        <v>45534</v>
      </c>
      <c r="D15" s="335" t="s">
        <v>1900</v>
      </c>
      <c r="E15" s="335" t="s">
        <v>1901</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1" ht="28.5" customHeight="1" x14ac:dyDescent="0.3">
      <c r="A16" s="11"/>
      <c r="B16" s="334" t="s">
        <v>1902</v>
      </c>
      <c r="C16" s="120">
        <v>45534</v>
      </c>
      <c r="D16" s="335" t="s">
        <v>1903</v>
      </c>
      <c r="E16" s="335" t="s">
        <v>1904</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ht="28.5" customHeight="1" x14ac:dyDescent="0.3">
      <c r="A17" s="11"/>
      <c r="B17" s="334" t="s">
        <v>1905</v>
      </c>
      <c r="C17" s="120">
        <v>45534</v>
      </c>
      <c r="D17" s="335" t="s">
        <v>1906</v>
      </c>
      <c r="E17" s="335" t="s">
        <v>1907</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row>
    <row r="18" spans="1:41" ht="27.6" customHeight="1" x14ac:dyDescent="0.3">
      <c r="A18" s="11"/>
      <c r="B18" s="334" t="s">
        <v>1908</v>
      </c>
      <c r="C18" s="120">
        <v>45534</v>
      </c>
      <c r="D18" s="335" t="s">
        <v>1909</v>
      </c>
      <c r="E18" s="335" t="s">
        <v>1910</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row>
    <row r="19" spans="1:41" ht="25.5" customHeight="1" x14ac:dyDescent="0.3">
      <c r="A19" s="11"/>
      <c r="B19" s="334" t="s">
        <v>1911</v>
      </c>
      <c r="C19" s="120">
        <v>45534</v>
      </c>
      <c r="D19" s="335" t="s">
        <v>1912</v>
      </c>
      <c r="E19" s="335" t="s">
        <v>1913</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41" x14ac:dyDescent="0.3">
      <c r="A20" s="11"/>
      <c r="B20" s="334" t="s">
        <v>1914</v>
      </c>
      <c r="C20" s="120">
        <v>45534</v>
      </c>
      <c r="D20" s="335" t="s">
        <v>1915</v>
      </c>
      <c r="E20" s="335" t="s">
        <v>1916</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row>
    <row r="21" spans="1:41" x14ac:dyDescent="0.3">
      <c r="A21" s="11"/>
      <c r="B21" s="11"/>
      <c r="C21" s="11"/>
      <c r="D21" s="335"/>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row>
    <row r="22" spans="1:41"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row>
    <row r="23" spans="1:41"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row>
    <row r="24" spans="1:41"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row>
    <row r="25" spans="1:41"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row>
    <row r="28" spans="1:4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1"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row>
    <row r="30" spans="1:41"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row>
    <row r="31" spans="1:41"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row>
    <row r="32" spans="1:41"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1:4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row>
    <row r="34" spans="1:4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row>
    <row r="35" spans="1:4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row>
    <row r="36" spans="1:4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row>
    <row r="37" spans="1:4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1:4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row>
    <row r="40" spans="1:4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row>
    <row r="41" spans="1:4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row>
    <row r="42" spans="1:4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row>
    <row r="43" spans="1:4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4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row>
    <row r="48" spans="1:4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row>
    <row r="49" spans="1:4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row>
    <row r="50" spans="1:4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row>
    <row r="51" spans="1:4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row>
    <row r="52" spans="1:4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row>
    <row r="53" spans="1:4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row>
    <row r="54" spans="1:4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row>
    <row r="56" spans="1:4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row>
    <row r="57" spans="1:4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row>
    <row r="58" spans="1:4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row r="59" spans="1:4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row>
    <row r="60" spans="1:4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row>
    <row r="61" spans="1:4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row>
    <row r="62" spans="1:4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row>
    <row r="63" spans="1:4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row>
    <row r="64" spans="1:4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row>
    <row r="67" spans="1:4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row>
    <row r="68" spans="1:4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row>
    <row r="69" spans="1:4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row>
    <row r="70" spans="1:4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row>
    <row r="71" spans="1:4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row>
    <row r="72" spans="1:4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1:4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1:4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row>
    <row r="75" spans="1:4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row>
    <row r="77" spans="1:4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row>
    <row r="78" spans="1:4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row>
    <row r="79" spans="1:4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x14ac:dyDescent="0.3">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row>
    <row r="88" spans="1:41" x14ac:dyDescent="0.3">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row>
  </sheetData>
  <pageMargins left="0.70866141732283472" right="0.70866141732283472" top="0.74803149606299213" bottom="0.74803149606299213" header="0.31496062992125984" footer="0.31496062992125984"/>
  <pageSetup paperSize="8" scale="47"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3F59-EE56-4280-A1B5-AF9DF85915A4}">
  <sheetPr>
    <pageSetUpPr autoPageBreaks="0"/>
  </sheetPr>
  <dimension ref="A1:H112"/>
  <sheetViews>
    <sheetView topLeftCell="A4" zoomScale="80" zoomScaleNormal="80" workbookViewId="0">
      <selection activeCell="B12" sqref="B12:H25"/>
    </sheetView>
  </sheetViews>
  <sheetFormatPr defaultColWidth="8.88671875" defaultRowHeight="14.4" x14ac:dyDescent="0.3"/>
  <cols>
    <col min="1" max="1" width="4.77734375" style="11" customWidth="1"/>
    <col min="2" max="2" width="31.21875" style="11" customWidth="1"/>
    <col min="3" max="3" width="84.21875" style="11" customWidth="1"/>
    <col min="4" max="4" width="21.77734375" style="11" customWidth="1"/>
    <col min="5" max="5" width="30.77734375" style="11" customWidth="1"/>
    <col min="6" max="16384" width="8.88671875" style="11"/>
  </cols>
  <sheetData>
    <row r="1" spans="1:8" ht="20.25" customHeight="1" x14ac:dyDescent="0.3">
      <c r="A1" s="50"/>
      <c r="B1" s="41"/>
      <c r="D1" s="51" t="s">
        <v>17</v>
      </c>
      <c r="E1" s="52"/>
      <c r="F1" s="52"/>
    </row>
    <row r="2" spans="1:8" ht="30" customHeight="1" x14ac:dyDescent="0.3">
      <c r="A2" s="50"/>
      <c r="B2" s="53" t="s">
        <v>18</v>
      </c>
      <c r="D2" s="65" t="s">
        <v>19</v>
      </c>
      <c r="E2" s="67" t="s">
        <v>20</v>
      </c>
      <c r="F2" s="52"/>
    </row>
    <row r="3" spans="1:8" ht="56.25" customHeight="1" x14ac:dyDescent="0.3">
      <c r="A3" s="50"/>
      <c r="B3" s="401" t="s">
        <v>21</v>
      </c>
      <c r="C3" s="401"/>
      <c r="D3" s="65" t="s">
        <v>22</v>
      </c>
      <c r="E3" s="66" t="s">
        <v>23</v>
      </c>
      <c r="F3" s="52"/>
    </row>
    <row r="4" spans="1:8" x14ac:dyDescent="0.3">
      <c r="A4" s="50"/>
      <c r="B4" s="53" t="s">
        <v>24</v>
      </c>
      <c r="E4" s="52"/>
      <c r="F4" s="52"/>
    </row>
    <row r="5" spans="1:8" x14ac:dyDescent="0.3">
      <c r="A5" s="50">
        <v>1</v>
      </c>
      <c r="B5" s="54" t="s">
        <v>25</v>
      </c>
      <c r="E5" s="52"/>
      <c r="F5" s="52"/>
    </row>
    <row r="6" spans="1:8" x14ac:dyDescent="0.3">
      <c r="A6" s="50">
        <v>2</v>
      </c>
      <c r="B6" s="54" t="s">
        <v>26</v>
      </c>
      <c r="C6" s="54"/>
      <c r="E6" s="52"/>
      <c r="F6" s="52"/>
    </row>
    <row r="7" spans="1:8" x14ac:dyDescent="0.3">
      <c r="A7" s="50">
        <v>3</v>
      </c>
      <c r="B7" s="54" t="s">
        <v>27</v>
      </c>
      <c r="D7" s="11" t="s">
        <v>0</v>
      </c>
      <c r="E7" s="52"/>
      <c r="F7" s="52"/>
    </row>
    <row r="8" spans="1:8" x14ac:dyDescent="0.3">
      <c r="A8" s="50">
        <v>4</v>
      </c>
      <c r="B8" s="15" t="s">
        <v>28</v>
      </c>
    </row>
    <row r="10" spans="1:8" ht="15" customHeight="1" x14ac:dyDescent="0.3">
      <c r="A10" s="55">
        <v>1</v>
      </c>
      <c r="B10" s="56" t="s">
        <v>25</v>
      </c>
      <c r="C10" s="16"/>
    </row>
    <row r="11" spans="1:8" x14ac:dyDescent="0.3">
      <c r="A11" s="57"/>
      <c r="B11" s="58" t="s">
        <v>25</v>
      </c>
      <c r="C11" s="59" t="s">
        <v>29</v>
      </c>
    </row>
    <row r="12" spans="1:8" x14ac:dyDescent="0.3">
      <c r="A12" s="57"/>
      <c r="B12" s="402" t="s">
        <v>1930</v>
      </c>
      <c r="C12" s="402"/>
      <c r="D12" s="402"/>
      <c r="E12" s="402"/>
      <c r="F12" s="402"/>
      <c r="G12" s="402"/>
      <c r="H12" s="402"/>
    </row>
    <row r="13" spans="1:8" x14ac:dyDescent="0.3">
      <c r="A13" s="57"/>
      <c r="B13" s="402"/>
      <c r="C13" s="402"/>
      <c r="D13" s="402"/>
      <c r="E13" s="402"/>
      <c r="F13" s="402"/>
      <c r="G13" s="402"/>
      <c r="H13" s="402"/>
    </row>
    <row r="14" spans="1:8" x14ac:dyDescent="0.3">
      <c r="A14" s="57"/>
      <c r="B14" s="402"/>
      <c r="C14" s="402"/>
      <c r="D14" s="402"/>
      <c r="E14" s="402"/>
      <c r="F14" s="402"/>
      <c r="G14" s="402"/>
      <c r="H14" s="402"/>
    </row>
    <row r="15" spans="1:8" x14ac:dyDescent="0.3">
      <c r="A15" s="57"/>
      <c r="B15" s="402"/>
      <c r="C15" s="402"/>
      <c r="D15" s="402"/>
      <c r="E15" s="402"/>
      <c r="F15" s="402"/>
      <c r="G15" s="402"/>
      <c r="H15" s="402"/>
    </row>
    <row r="16" spans="1:8" x14ac:dyDescent="0.3">
      <c r="A16" s="57"/>
      <c r="B16" s="402"/>
      <c r="C16" s="402"/>
      <c r="D16" s="402"/>
      <c r="E16" s="402"/>
      <c r="F16" s="402"/>
      <c r="G16" s="402"/>
      <c r="H16" s="402"/>
    </row>
    <row r="17" spans="1:8" x14ac:dyDescent="0.3">
      <c r="A17" s="57"/>
      <c r="B17" s="402"/>
      <c r="C17" s="402"/>
      <c r="D17" s="402"/>
      <c r="E17" s="402"/>
      <c r="F17" s="402"/>
      <c r="G17" s="402"/>
      <c r="H17" s="402"/>
    </row>
    <row r="18" spans="1:8" x14ac:dyDescent="0.3">
      <c r="A18" s="57"/>
      <c r="B18" s="402"/>
      <c r="C18" s="402"/>
      <c r="D18" s="402"/>
      <c r="E18" s="402"/>
      <c r="F18" s="402"/>
      <c r="G18" s="402"/>
      <c r="H18" s="402"/>
    </row>
    <row r="19" spans="1:8" x14ac:dyDescent="0.3">
      <c r="A19" s="57"/>
      <c r="B19" s="402"/>
      <c r="C19" s="402"/>
      <c r="D19" s="402"/>
      <c r="E19" s="402"/>
      <c r="F19" s="402"/>
      <c r="G19" s="402"/>
      <c r="H19" s="402"/>
    </row>
    <row r="20" spans="1:8" x14ac:dyDescent="0.3">
      <c r="A20" s="57"/>
      <c r="B20" s="402"/>
      <c r="C20" s="402"/>
      <c r="D20" s="402"/>
      <c r="E20" s="402"/>
      <c r="F20" s="402"/>
      <c r="G20" s="402"/>
      <c r="H20" s="402"/>
    </row>
    <row r="21" spans="1:8" x14ac:dyDescent="0.3">
      <c r="A21" s="57"/>
      <c r="B21" s="402"/>
      <c r="C21" s="402"/>
      <c r="D21" s="402"/>
      <c r="E21" s="402"/>
      <c r="F21" s="402"/>
      <c r="G21" s="402"/>
      <c r="H21" s="402"/>
    </row>
    <row r="22" spans="1:8" x14ac:dyDescent="0.3">
      <c r="A22" s="57"/>
      <c r="B22" s="402"/>
      <c r="C22" s="402"/>
      <c r="D22" s="402"/>
      <c r="E22" s="402"/>
      <c r="F22" s="402"/>
      <c r="G22" s="402"/>
      <c r="H22" s="402"/>
    </row>
    <row r="23" spans="1:8" x14ac:dyDescent="0.3">
      <c r="A23" s="57"/>
      <c r="B23" s="402"/>
      <c r="C23" s="402"/>
      <c r="D23" s="402"/>
      <c r="E23" s="402"/>
      <c r="F23" s="402"/>
      <c r="G23" s="402"/>
      <c r="H23" s="402"/>
    </row>
    <row r="24" spans="1:8" x14ac:dyDescent="0.3">
      <c r="A24" s="57"/>
      <c r="B24" s="402"/>
      <c r="C24" s="402"/>
      <c r="D24" s="402"/>
      <c r="E24" s="402"/>
      <c r="F24" s="402"/>
      <c r="G24" s="402"/>
      <c r="H24" s="402"/>
    </row>
    <row r="25" spans="1:8" ht="143.25" customHeight="1" x14ac:dyDescent="0.3">
      <c r="A25" s="57"/>
      <c r="B25" s="402"/>
      <c r="C25" s="402"/>
      <c r="D25" s="402"/>
      <c r="E25" s="402"/>
      <c r="F25" s="402"/>
      <c r="G25" s="402"/>
      <c r="H25" s="402"/>
    </row>
    <row r="26" spans="1:8" x14ac:dyDescent="0.3">
      <c r="B26" s="60" t="s">
        <v>30</v>
      </c>
    </row>
    <row r="27" spans="1:8" x14ac:dyDescent="0.3">
      <c r="C27" s="59"/>
    </row>
    <row r="28" spans="1:8" x14ac:dyDescent="0.3">
      <c r="A28" s="55">
        <v>2</v>
      </c>
      <c r="B28" s="61" t="s">
        <v>26</v>
      </c>
      <c r="C28" s="16"/>
    </row>
    <row r="29" spans="1:8" x14ac:dyDescent="0.3">
      <c r="A29" s="57"/>
      <c r="B29" s="403" t="s">
        <v>31</v>
      </c>
      <c r="C29" s="403"/>
    </row>
    <row r="30" spans="1:8" x14ac:dyDescent="0.3">
      <c r="A30" s="57"/>
      <c r="B30" s="58" t="s">
        <v>32</v>
      </c>
      <c r="C30" s="59" t="s">
        <v>29</v>
      </c>
    </row>
    <row r="31" spans="1:8" x14ac:dyDescent="0.3">
      <c r="B31" s="351" t="s">
        <v>33</v>
      </c>
      <c r="C31" s="352" t="s">
        <v>34</v>
      </c>
    </row>
    <row r="32" spans="1:8" ht="152.85" customHeight="1" x14ac:dyDescent="0.3">
      <c r="B32" s="228" t="s">
        <v>35</v>
      </c>
      <c r="C32" s="290" t="s">
        <v>36</v>
      </c>
    </row>
    <row r="33" spans="1:3" ht="24" x14ac:dyDescent="0.3">
      <c r="B33" s="228" t="s">
        <v>37</v>
      </c>
      <c r="C33" s="290" t="s">
        <v>38</v>
      </c>
    </row>
    <row r="34" spans="1:3" ht="48.75" customHeight="1" x14ac:dyDescent="0.3">
      <c r="B34" s="228" t="s">
        <v>39</v>
      </c>
      <c r="C34" s="290" t="s">
        <v>40</v>
      </c>
    </row>
    <row r="35" spans="1:3" ht="48.75" customHeight="1" x14ac:dyDescent="0.3">
      <c r="B35" s="228" t="s">
        <v>41</v>
      </c>
      <c r="C35" s="290" t="s">
        <v>42</v>
      </c>
    </row>
    <row r="36" spans="1:3" ht="48.75" customHeight="1" x14ac:dyDescent="0.3">
      <c r="B36" s="228" t="s">
        <v>43</v>
      </c>
      <c r="C36" s="290" t="s">
        <v>44</v>
      </c>
    </row>
    <row r="37" spans="1:3" ht="131.1" customHeight="1" x14ac:dyDescent="0.3">
      <c r="B37" s="228" t="s">
        <v>45</v>
      </c>
      <c r="C37" s="290" t="s">
        <v>46</v>
      </c>
    </row>
    <row r="38" spans="1:3" ht="89.1" customHeight="1" x14ac:dyDescent="0.3">
      <c r="B38" s="228" t="s">
        <v>47</v>
      </c>
      <c r="C38" s="290" t="s">
        <v>48</v>
      </c>
    </row>
    <row r="39" spans="1:3" ht="66" customHeight="1" x14ac:dyDescent="0.3">
      <c r="B39" s="228" t="s">
        <v>49</v>
      </c>
      <c r="C39" s="290" t="s">
        <v>50</v>
      </c>
    </row>
    <row r="40" spans="1:3" ht="63.6" customHeight="1" x14ac:dyDescent="0.3">
      <c r="B40" s="228" t="s">
        <v>51</v>
      </c>
      <c r="C40" s="353" t="s">
        <v>52</v>
      </c>
    </row>
    <row r="41" spans="1:3" ht="36" x14ac:dyDescent="0.3">
      <c r="B41" s="228" t="s">
        <v>53</v>
      </c>
      <c r="C41" s="353" t="s">
        <v>54</v>
      </c>
    </row>
    <row r="42" spans="1:3" x14ac:dyDescent="0.3">
      <c r="B42" s="15" t="s">
        <v>30</v>
      </c>
    </row>
    <row r="44" spans="1:3" x14ac:dyDescent="0.3">
      <c r="A44" s="55">
        <v>3</v>
      </c>
      <c r="B44" s="61" t="s">
        <v>27</v>
      </c>
      <c r="C44" s="62"/>
    </row>
    <row r="45" spans="1:3" x14ac:dyDescent="0.3">
      <c r="A45" s="57"/>
      <c r="B45" s="58" t="s">
        <v>55</v>
      </c>
      <c r="C45" s="59"/>
    </row>
    <row r="46" spans="1:3" x14ac:dyDescent="0.3">
      <c r="A46" s="57"/>
      <c r="B46" s="351" t="s">
        <v>56</v>
      </c>
      <c r="C46" s="352" t="s">
        <v>57</v>
      </c>
    </row>
    <row r="47" spans="1:3" ht="21" customHeight="1" x14ac:dyDescent="0.3">
      <c r="A47" s="57"/>
      <c r="B47" s="228" t="s">
        <v>58</v>
      </c>
      <c r="C47" s="353" t="s">
        <v>59</v>
      </c>
    </row>
    <row r="48" spans="1:3" ht="30" customHeight="1" x14ac:dyDescent="0.3">
      <c r="A48" s="57"/>
      <c r="B48" s="228" t="s">
        <v>60</v>
      </c>
      <c r="C48" s="353" t="s">
        <v>61</v>
      </c>
    </row>
    <row r="49" spans="1:5" ht="21.75" customHeight="1" x14ac:dyDescent="0.3">
      <c r="A49" s="57"/>
      <c r="B49" s="228" t="s">
        <v>62</v>
      </c>
      <c r="C49" s="290" t="s">
        <v>63</v>
      </c>
    </row>
    <row r="50" spans="1:5" ht="65.25" customHeight="1" x14ac:dyDescent="0.3">
      <c r="A50" s="57"/>
      <c r="B50" s="228" t="s">
        <v>64</v>
      </c>
      <c r="C50" s="353" t="s">
        <v>65</v>
      </c>
    </row>
    <row r="51" spans="1:5" ht="34.5" customHeight="1" x14ac:dyDescent="0.3">
      <c r="B51" s="228" t="s">
        <v>66</v>
      </c>
      <c r="C51" s="353" t="s">
        <v>67</v>
      </c>
    </row>
    <row r="52" spans="1:5" ht="21" customHeight="1" x14ac:dyDescent="0.3">
      <c r="A52" s="57"/>
      <c r="B52" s="228" t="s">
        <v>68</v>
      </c>
      <c r="C52" s="353" t="s">
        <v>69</v>
      </c>
    </row>
    <row r="53" spans="1:5" ht="21" customHeight="1" x14ac:dyDescent="0.3">
      <c r="A53" s="57"/>
      <c r="B53" s="228" t="s">
        <v>70</v>
      </c>
      <c r="C53" s="353" t="s">
        <v>71</v>
      </c>
    </row>
    <row r="54" spans="1:5" ht="21" customHeight="1" x14ac:dyDescent="0.3">
      <c r="A54" s="57"/>
      <c r="B54" s="228" t="s">
        <v>72</v>
      </c>
      <c r="C54" s="353" t="s">
        <v>73</v>
      </c>
    </row>
    <row r="55" spans="1:5" ht="21" customHeight="1" x14ac:dyDescent="0.3">
      <c r="A55" s="57"/>
      <c r="B55" s="228" t="s">
        <v>74</v>
      </c>
      <c r="C55" s="353" t="s">
        <v>75</v>
      </c>
    </row>
    <row r="56" spans="1:5" ht="96.75" customHeight="1" x14ac:dyDescent="0.3">
      <c r="A56" s="57"/>
      <c r="B56" s="228" t="s">
        <v>76</v>
      </c>
      <c r="C56" s="353" t="s">
        <v>77</v>
      </c>
    </row>
    <row r="57" spans="1:5" ht="36" x14ac:dyDescent="0.3">
      <c r="A57" s="57"/>
      <c r="B57" s="228" t="s">
        <v>78</v>
      </c>
      <c r="C57" s="353" t="s">
        <v>79</v>
      </c>
    </row>
    <row r="58" spans="1:5" ht="21.75" customHeight="1" x14ac:dyDescent="0.3">
      <c r="A58" s="57"/>
      <c r="B58" s="228" t="s">
        <v>80</v>
      </c>
      <c r="C58" s="353" t="s">
        <v>81</v>
      </c>
    </row>
    <row r="59" spans="1:5" x14ac:dyDescent="0.3">
      <c r="B59" s="60" t="s">
        <v>30</v>
      </c>
    </row>
    <row r="60" spans="1:5" x14ac:dyDescent="0.3">
      <c r="A60" s="55">
        <v>4</v>
      </c>
      <c r="B60" s="61" t="s">
        <v>28</v>
      </c>
      <c r="C60" s="16"/>
    </row>
    <row r="61" spans="1:5" x14ac:dyDescent="0.3">
      <c r="A61" s="57"/>
      <c r="B61" s="58" t="s">
        <v>82</v>
      </c>
      <c r="C61" s="59"/>
    </row>
    <row r="62" spans="1:5" x14ac:dyDescent="0.3">
      <c r="A62" s="57"/>
      <c r="B62" s="354" t="s">
        <v>83</v>
      </c>
      <c r="C62" s="404" t="s">
        <v>84</v>
      </c>
      <c r="D62" s="405"/>
      <c r="E62" s="405"/>
    </row>
    <row r="63" spans="1:5" x14ac:dyDescent="0.3">
      <c r="A63" s="57"/>
      <c r="B63" s="206" t="s">
        <v>85</v>
      </c>
      <c r="C63" s="393" t="s">
        <v>86</v>
      </c>
      <c r="D63" s="393" t="s">
        <v>86</v>
      </c>
      <c r="E63" s="393" t="s">
        <v>86</v>
      </c>
    </row>
    <row r="64" spans="1:5" x14ac:dyDescent="0.3">
      <c r="A64" s="57"/>
      <c r="B64" s="206" t="s">
        <v>87</v>
      </c>
      <c r="C64" s="395" t="s">
        <v>88</v>
      </c>
      <c r="D64" s="396"/>
      <c r="E64" s="397"/>
    </row>
    <row r="65" spans="1:5" x14ac:dyDescent="0.3">
      <c r="A65" s="57"/>
      <c r="B65" s="206" t="s">
        <v>89</v>
      </c>
      <c r="C65" s="393" t="s">
        <v>90</v>
      </c>
      <c r="D65" s="393" t="s">
        <v>90</v>
      </c>
      <c r="E65" s="393" t="s">
        <v>90</v>
      </c>
    </row>
    <row r="66" spans="1:5" x14ac:dyDescent="0.3">
      <c r="A66" s="57"/>
      <c r="B66" s="206" t="s">
        <v>91</v>
      </c>
      <c r="C66" s="393" t="s">
        <v>92</v>
      </c>
      <c r="D66" s="393" t="s">
        <v>92</v>
      </c>
      <c r="E66" s="393" t="s">
        <v>92</v>
      </c>
    </row>
    <row r="67" spans="1:5" x14ac:dyDescent="0.3">
      <c r="A67" s="57"/>
      <c r="B67" s="206" t="s">
        <v>93</v>
      </c>
      <c r="C67" s="393" t="s">
        <v>94</v>
      </c>
      <c r="D67" s="393" t="s">
        <v>94</v>
      </c>
      <c r="E67" s="393" t="s">
        <v>94</v>
      </c>
    </row>
    <row r="68" spans="1:5" x14ac:dyDescent="0.3">
      <c r="A68" s="57"/>
      <c r="B68" s="206" t="s">
        <v>95</v>
      </c>
      <c r="C68" s="393" t="s">
        <v>96</v>
      </c>
      <c r="D68" s="393" t="s">
        <v>96</v>
      </c>
      <c r="E68" s="393" t="s">
        <v>96</v>
      </c>
    </row>
    <row r="69" spans="1:5" x14ac:dyDescent="0.3">
      <c r="A69" s="57"/>
      <c r="B69" s="206" t="s">
        <v>97</v>
      </c>
      <c r="C69" s="393" t="s">
        <v>98</v>
      </c>
      <c r="D69" s="393" t="s">
        <v>98</v>
      </c>
      <c r="E69" s="393" t="s">
        <v>98</v>
      </c>
    </row>
    <row r="70" spans="1:5" x14ac:dyDescent="0.3">
      <c r="A70" s="57"/>
      <c r="B70" s="206" t="s">
        <v>99</v>
      </c>
      <c r="C70" s="393" t="s">
        <v>100</v>
      </c>
      <c r="D70" s="393" t="s">
        <v>100</v>
      </c>
      <c r="E70" s="393" t="s">
        <v>100</v>
      </c>
    </row>
    <row r="71" spans="1:5" x14ac:dyDescent="0.3">
      <c r="A71" s="57"/>
      <c r="B71" s="206" t="s">
        <v>101</v>
      </c>
      <c r="C71" s="393" t="s">
        <v>102</v>
      </c>
      <c r="D71" s="393" t="s">
        <v>102</v>
      </c>
      <c r="E71" s="393" t="s">
        <v>102</v>
      </c>
    </row>
    <row r="72" spans="1:5" x14ac:dyDescent="0.3">
      <c r="A72" s="57"/>
      <c r="B72" s="206" t="s">
        <v>103</v>
      </c>
      <c r="C72" s="393" t="s">
        <v>104</v>
      </c>
      <c r="D72" s="393" t="s">
        <v>104</v>
      </c>
      <c r="E72" s="393" t="s">
        <v>104</v>
      </c>
    </row>
    <row r="73" spans="1:5" x14ac:dyDescent="0.3">
      <c r="A73" s="57"/>
      <c r="B73" s="206" t="s">
        <v>105</v>
      </c>
      <c r="C73" s="393" t="s">
        <v>106</v>
      </c>
      <c r="D73" s="393" t="s">
        <v>106</v>
      </c>
      <c r="E73" s="393" t="s">
        <v>106</v>
      </c>
    </row>
    <row r="74" spans="1:5" x14ac:dyDescent="0.3">
      <c r="A74" s="57"/>
      <c r="B74" s="206" t="s">
        <v>107</v>
      </c>
      <c r="C74" s="398" t="s">
        <v>108</v>
      </c>
      <c r="D74" s="399"/>
      <c r="E74" s="400"/>
    </row>
    <row r="75" spans="1:5" x14ac:dyDescent="0.3">
      <c r="A75" s="57"/>
      <c r="B75" s="206" t="s">
        <v>109</v>
      </c>
      <c r="C75" s="395" t="s">
        <v>110</v>
      </c>
      <c r="D75" s="396"/>
      <c r="E75" s="397"/>
    </row>
    <row r="76" spans="1:5" x14ac:dyDescent="0.3">
      <c r="A76" s="57"/>
      <c r="B76" s="206" t="s">
        <v>111</v>
      </c>
      <c r="C76" s="393" t="s">
        <v>112</v>
      </c>
      <c r="D76" s="393" t="s">
        <v>112</v>
      </c>
      <c r="E76" s="393" t="s">
        <v>112</v>
      </c>
    </row>
    <row r="77" spans="1:5" x14ac:dyDescent="0.3">
      <c r="A77" s="57"/>
      <c r="B77" s="206" t="s">
        <v>113</v>
      </c>
      <c r="C77" s="393" t="s">
        <v>114</v>
      </c>
      <c r="D77" s="393" t="s">
        <v>114</v>
      </c>
      <c r="E77" s="393" t="s">
        <v>114</v>
      </c>
    </row>
    <row r="78" spans="1:5" x14ac:dyDescent="0.3">
      <c r="A78" s="57"/>
      <c r="B78" s="206" t="s">
        <v>115</v>
      </c>
      <c r="C78" s="393" t="s">
        <v>116</v>
      </c>
      <c r="D78" s="393" t="s">
        <v>116</v>
      </c>
      <c r="E78" s="393" t="s">
        <v>116</v>
      </c>
    </row>
    <row r="79" spans="1:5" x14ac:dyDescent="0.3">
      <c r="A79" s="57"/>
      <c r="B79" s="206" t="s">
        <v>117</v>
      </c>
      <c r="C79" s="395" t="s">
        <v>118</v>
      </c>
      <c r="D79" s="396"/>
      <c r="E79" s="397"/>
    </row>
    <row r="80" spans="1:5" x14ac:dyDescent="0.3">
      <c r="A80" s="57"/>
      <c r="B80" s="206" t="s">
        <v>119</v>
      </c>
      <c r="C80" s="393" t="s">
        <v>120</v>
      </c>
      <c r="D80" s="393" t="s">
        <v>120</v>
      </c>
      <c r="E80" s="393" t="s">
        <v>120</v>
      </c>
    </row>
    <row r="81" spans="1:5" x14ac:dyDescent="0.3">
      <c r="A81" s="57"/>
      <c r="B81" s="206" t="s">
        <v>121</v>
      </c>
      <c r="C81" s="393" t="s">
        <v>122</v>
      </c>
      <c r="D81" s="393" t="s">
        <v>122</v>
      </c>
      <c r="E81" s="393" t="s">
        <v>122</v>
      </c>
    </row>
    <row r="82" spans="1:5" x14ac:dyDescent="0.3">
      <c r="A82" s="57"/>
      <c r="B82" s="206" t="s">
        <v>123</v>
      </c>
      <c r="C82" s="393" t="s">
        <v>124</v>
      </c>
      <c r="D82" s="393" t="s">
        <v>124</v>
      </c>
      <c r="E82" s="393" t="s">
        <v>124</v>
      </c>
    </row>
    <row r="83" spans="1:5" x14ac:dyDescent="0.3">
      <c r="A83" s="57"/>
      <c r="B83" s="206" t="s">
        <v>125</v>
      </c>
      <c r="C83" s="393" t="s">
        <v>126</v>
      </c>
      <c r="D83" s="393" t="s">
        <v>126</v>
      </c>
      <c r="E83" s="393" t="s">
        <v>126</v>
      </c>
    </row>
    <row r="84" spans="1:5" x14ac:dyDescent="0.3">
      <c r="B84" s="206" t="s">
        <v>127</v>
      </c>
      <c r="C84" s="393" t="s">
        <v>128</v>
      </c>
      <c r="D84" s="393" t="s">
        <v>128</v>
      </c>
      <c r="E84" s="393" t="s">
        <v>128</v>
      </c>
    </row>
    <row r="85" spans="1:5" x14ac:dyDescent="0.3">
      <c r="B85" s="206" t="s">
        <v>129</v>
      </c>
      <c r="C85" s="393" t="s">
        <v>130</v>
      </c>
      <c r="D85" s="393" t="s">
        <v>130</v>
      </c>
      <c r="E85" s="393" t="s">
        <v>130</v>
      </c>
    </row>
    <row r="86" spans="1:5" x14ac:dyDescent="0.3">
      <c r="B86" s="206" t="s">
        <v>131</v>
      </c>
      <c r="C86" s="393" t="s">
        <v>132</v>
      </c>
      <c r="D86" s="393" t="s">
        <v>132</v>
      </c>
      <c r="E86" s="393" t="s">
        <v>132</v>
      </c>
    </row>
    <row r="87" spans="1:5" x14ac:dyDescent="0.3">
      <c r="B87" s="206" t="s">
        <v>133</v>
      </c>
      <c r="C87" s="393" t="s">
        <v>134</v>
      </c>
      <c r="D87" s="393" t="s">
        <v>134</v>
      </c>
      <c r="E87" s="393" t="s">
        <v>134</v>
      </c>
    </row>
    <row r="88" spans="1:5" x14ac:dyDescent="0.3">
      <c r="B88" s="206" t="s">
        <v>135</v>
      </c>
      <c r="C88" s="393" t="s">
        <v>136</v>
      </c>
      <c r="D88" s="393" t="s">
        <v>136</v>
      </c>
      <c r="E88" s="393" t="s">
        <v>136</v>
      </c>
    </row>
    <row r="89" spans="1:5" x14ac:dyDescent="0.3">
      <c r="B89" s="206" t="s">
        <v>137</v>
      </c>
      <c r="C89" s="395" t="s">
        <v>138</v>
      </c>
      <c r="D89" s="396"/>
      <c r="E89" s="397"/>
    </row>
    <row r="90" spans="1:5" x14ac:dyDescent="0.3">
      <c r="B90" s="206" t="s">
        <v>139</v>
      </c>
      <c r="C90" s="393" t="s">
        <v>140</v>
      </c>
      <c r="D90" s="393" t="s">
        <v>140</v>
      </c>
      <c r="E90" s="393" t="s">
        <v>140</v>
      </c>
    </row>
    <row r="91" spans="1:5" x14ac:dyDescent="0.3">
      <c r="B91" s="206" t="s">
        <v>141</v>
      </c>
      <c r="C91" s="395" t="s">
        <v>142</v>
      </c>
      <c r="D91" s="396"/>
      <c r="E91" s="397"/>
    </row>
    <row r="92" spans="1:5" x14ac:dyDescent="0.3">
      <c r="B92" s="206" t="s">
        <v>143</v>
      </c>
      <c r="C92" s="393" t="s">
        <v>144</v>
      </c>
      <c r="D92" s="393" t="s">
        <v>144</v>
      </c>
      <c r="E92" s="393" t="s">
        <v>144</v>
      </c>
    </row>
    <row r="93" spans="1:5" x14ac:dyDescent="0.3">
      <c r="B93" s="206" t="s">
        <v>145</v>
      </c>
      <c r="C93" s="395" t="s">
        <v>146</v>
      </c>
      <c r="D93" s="396"/>
      <c r="E93" s="397"/>
    </row>
    <row r="94" spans="1:5" x14ac:dyDescent="0.3">
      <c r="B94" s="206" t="s">
        <v>147</v>
      </c>
      <c r="C94" s="393" t="s">
        <v>148</v>
      </c>
      <c r="D94" s="393" t="s">
        <v>148</v>
      </c>
      <c r="E94" s="393" t="s">
        <v>148</v>
      </c>
    </row>
    <row r="95" spans="1:5" x14ac:dyDescent="0.3">
      <c r="B95" s="206" t="s">
        <v>149</v>
      </c>
      <c r="C95" s="393" t="s">
        <v>150</v>
      </c>
      <c r="D95" s="393" t="s">
        <v>148</v>
      </c>
      <c r="E95" s="393" t="s">
        <v>148</v>
      </c>
    </row>
    <row r="96" spans="1:5" x14ac:dyDescent="0.3">
      <c r="B96" s="206" t="s">
        <v>151</v>
      </c>
      <c r="C96" s="393" t="s">
        <v>152</v>
      </c>
      <c r="D96" s="393" t="s">
        <v>152</v>
      </c>
      <c r="E96" s="393" t="s">
        <v>152</v>
      </c>
    </row>
    <row r="97" spans="2:5" x14ac:dyDescent="0.3">
      <c r="B97" s="206" t="s">
        <v>153</v>
      </c>
      <c r="C97" s="393" t="s">
        <v>154</v>
      </c>
      <c r="D97" s="393" t="s">
        <v>154</v>
      </c>
      <c r="E97" s="393" t="s">
        <v>154</v>
      </c>
    </row>
    <row r="98" spans="2:5" x14ac:dyDescent="0.3">
      <c r="B98" s="206" t="s">
        <v>155</v>
      </c>
      <c r="C98" s="393" t="s">
        <v>156</v>
      </c>
      <c r="D98" s="393" t="s">
        <v>156</v>
      </c>
      <c r="E98" s="393" t="s">
        <v>156</v>
      </c>
    </row>
    <row r="99" spans="2:5" x14ac:dyDescent="0.3">
      <c r="B99" s="206" t="s">
        <v>157</v>
      </c>
      <c r="C99" s="393" t="s">
        <v>158</v>
      </c>
      <c r="D99" s="393" t="s">
        <v>158</v>
      </c>
      <c r="E99" s="393" t="s">
        <v>158</v>
      </c>
    </row>
    <row r="100" spans="2:5" x14ac:dyDescent="0.3">
      <c r="B100" s="206" t="s">
        <v>159</v>
      </c>
      <c r="C100" s="393" t="s">
        <v>160</v>
      </c>
      <c r="D100" s="393" t="s">
        <v>160</v>
      </c>
      <c r="E100" s="393" t="s">
        <v>160</v>
      </c>
    </row>
    <row r="101" spans="2:5" x14ac:dyDescent="0.3">
      <c r="B101" s="206" t="s">
        <v>161</v>
      </c>
      <c r="C101" s="393" t="s">
        <v>162</v>
      </c>
      <c r="D101" s="393" t="s">
        <v>162</v>
      </c>
      <c r="E101" s="393" t="s">
        <v>162</v>
      </c>
    </row>
    <row r="102" spans="2:5" x14ac:dyDescent="0.3">
      <c r="B102" s="206" t="s">
        <v>163</v>
      </c>
      <c r="C102" s="395" t="s">
        <v>164</v>
      </c>
      <c r="D102" s="396"/>
      <c r="E102" s="397"/>
    </row>
    <row r="103" spans="2:5" x14ac:dyDescent="0.3">
      <c r="B103" s="206" t="s">
        <v>165</v>
      </c>
      <c r="C103" s="395" t="s">
        <v>166</v>
      </c>
      <c r="D103" s="396"/>
      <c r="E103" s="397"/>
    </row>
    <row r="104" spans="2:5" x14ac:dyDescent="0.3">
      <c r="B104" s="206" t="s">
        <v>167</v>
      </c>
      <c r="C104" s="393" t="s">
        <v>168</v>
      </c>
      <c r="D104" s="393" t="s">
        <v>168</v>
      </c>
      <c r="E104" s="393" t="s">
        <v>168</v>
      </c>
    </row>
    <row r="105" spans="2:5" x14ac:dyDescent="0.3">
      <c r="B105" s="206" t="s">
        <v>169</v>
      </c>
      <c r="C105" s="393" t="s">
        <v>170</v>
      </c>
      <c r="D105" s="393" t="s">
        <v>170</v>
      </c>
      <c r="E105" s="393" t="s">
        <v>170</v>
      </c>
    </row>
    <row r="106" spans="2:5" x14ac:dyDescent="0.3">
      <c r="B106" s="206" t="s">
        <v>171</v>
      </c>
      <c r="C106" s="393" t="s">
        <v>172</v>
      </c>
      <c r="D106" s="393" t="s">
        <v>172</v>
      </c>
      <c r="E106" s="393" t="s">
        <v>172</v>
      </c>
    </row>
    <row r="107" spans="2:5" x14ac:dyDescent="0.3">
      <c r="B107" s="206" t="s">
        <v>173</v>
      </c>
      <c r="C107" s="393" t="s">
        <v>174</v>
      </c>
      <c r="D107" s="393" t="s">
        <v>174</v>
      </c>
      <c r="E107" s="393" t="s">
        <v>174</v>
      </c>
    </row>
    <row r="108" spans="2:5" x14ac:dyDescent="0.3">
      <c r="B108" s="206" t="s">
        <v>175</v>
      </c>
      <c r="C108" s="393" t="s">
        <v>176</v>
      </c>
      <c r="D108" s="393" t="s">
        <v>176</v>
      </c>
      <c r="E108" s="393" t="s">
        <v>176</v>
      </c>
    </row>
    <row r="109" spans="2:5" x14ac:dyDescent="0.3">
      <c r="B109" s="206" t="s">
        <v>177</v>
      </c>
      <c r="C109" s="393" t="s">
        <v>178</v>
      </c>
      <c r="D109" s="393" t="s">
        <v>178</v>
      </c>
      <c r="E109" s="393" t="s">
        <v>178</v>
      </c>
    </row>
    <row r="110" spans="2:5" x14ac:dyDescent="0.3">
      <c r="B110" s="206" t="s">
        <v>179</v>
      </c>
      <c r="C110" s="393" t="s">
        <v>180</v>
      </c>
      <c r="D110" s="393" t="s">
        <v>180</v>
      </c>
      <c r="E110" s="393" t="s">
        <v>180</v>
      </c>
    </row>
    <row r="111" spans="2:5" x14ac:dyDescent="0.3">
      <c r="B111" s="206" t="s">
        <v>181</v>
      </c>
      <c r="C111" s="393" t="s">
        <v>182</v>
      </c>
      <c r="D111" s="393" t="s">
        <v>180</v>
      </c>
      <c r="E111" s="393" t="s">
        <v>180</v>
      </c>
    </row>
    <row r="112" spans="2:5" x14ac:dyDescent="0.3">
      <c r="B112" s="60" t="s">
        <v>183</v>
      </c>
      <c r="C112" s="394"/>
      <c r="D112" s="394"/>
      <c r="E112" s="394"/>
    </row>
  </sheetData>
  <mergeCells count="54">
    <mergeCell ref="C69:E69"/>
    <mergeCell ref="B3:C3"/>
    <mergeCell ref="B12:H25"/>
    <mergeCell ref="B29:C29"/>
    <mergeCell ref="C62:E62"/>
    <mergeCell ref="C63:E63"/>
    <mergeCell ref="C64:E64"/>
    <mergeCell ref="C65:E65"/>
    <mergeCell ref="C66:E66"/>
    <mergeCell ref="C67:E67"/>
    <mergeCell ref="C68:E68"/>
    <mergeCell ref="C83:E83"/>
    <mergeCell ref="C70:E70"/>
    <mergeCell ref="C71:E71"/>
    <mergeCell ref="C72:E72"/>
    <mergeCell ref="C73:E73"/>
    <mergeCell ref="C76:E76"/>
    <mergeCell ref="C77:E77"/>
    <mergeCell ref="C78:E78"/>
    <mergeCell ref="C79:E79"/>
    <mergeCell ref="C80:E80"/>
    <mergeCell ref="C81:E81"/>
    <mergeCell ref="C82:E82"/>
    <mergeCell ref="C74:E74"/>
    <mergeCell ref="C75:E75"/>
    <mergeCell ref="C97:E97"/>
    <mergeCell ref="C84:E84"/>
    <mergeCell ref="C85:E85"/>
    <mergeCell ref="C86:E86"/>
    <mergeCell ref="C88:E88"/>
    <mergeCell ref="C89:E89"/>
    <mergeCell ref="C90:E90"/>
    <mergeCell ref="C91:E91"/>
    <mergeCell ref="C92:E92"/>
    <mergeCell ref="C94:E94"/>
    <mergeCell ref="C95:E95"/>
    <mergeCell ref="C96:E96"/>
    <mergeCell ref="C87:E87"/>
    <mergeCell ref="C93:E93"/>
    <mergeCell ref="C104:E104"/>
    <mergeCell ref="C105:E105"/>
    <mergeCell ref="C112:E112"/>
    <mergeCell ref="C98:E98"/>
    <mergeCell ref="C99:E99"/>
    <mergeCell ref="C100:E100"/>
    <mergeCell ref="C101:E101"/>
    <mergeCell ref="C102:E102"/>
    <mergeCell ref="C103:E103"/>
    <mergeCell ref="C106:E106"/>
    <mergeCell ref="C107:E107"/>
    <mergeCell ref="C108:E108"/>
    <mergeCell ref="C109:E109"/>
    <mergeCell ref="C110:E110"/>
    <mergeCell ref="C111:E111"/>
  </mergeCells>
  <hyperlinks>
    <hyperlink ref="B5" location="Intro!B10" display="What test material do I need?" xr:uid="{BC851666-A878-4237-9585-72910486643C}"/>
    <hyperlink ref="B42" location="Intro!B5" display="Return to top" xr:uid="{B0CED146-C02F-495D-8652-0CA305D5A1EB}"/>
    <hyperlink ref="B26" location="Intro!B5" display="Return to top" xr:uid="{453F8C40-B37A-4597-9A65-BA84CA065AB5}"/>
    <hyperlink ref="B7" location="Intro!B42" display="Worksheet Structure for Test Procedures" xr:uid="{C421CDD9-98A8-4290-A397-E194D43616BD}"/>
    <hyperlink ref="B6" location="Intro!B28" display="Worksheet Names" xr:uid="{13300D1A-54CD-4455-85AD-36D95CC51119}"/>
    <hyperlink ref="B59" location="Intro!B5" display="Return to top" xr:uid="{14337ED8-0961-4EE5-9FD4-9A8CAB2EDCBA}"/>
    <hyperlink ref="B8" location="Intro!B58" display="Acronyms" xr:uid="{51D77819-0D3B-4967-AEFF-25EF160FB28B}"/>
    <hyperlink ref="B112" location="Intro!A1" display="Top of Worksheet" xr:uid="{A67C9F2D-CCA2-4A69-94D8-B0B91A4E0E3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20231-A59B-44EF-87FF-DD44EEFD9D69}">
  <sheetPr>
    <pageSetUpPr fitToPage="1"/>
  </sheetPr>
  <dimension ref="A1:LL562"/>
  <sheetViews>
    <sheetView zoomScale="80" zoomScaleNormal="80" workbookViewId="0">
      <selection activeCell="C1" sqref="C1"/>
    </sheetView>
  </sheetViews>
  <sheetFormatPr defaultColWidth="9.109375" defaultRowHeight="14.4" x14ac:dyDescent="0.3"/>
  <cols>
    <col min="1" max="1" width="1.109375" style="11" customWidth="1"/>
    <col min="2" max="2" width="3" hidden="1" customWidth="1"/>
    <col min="3" max="3" width="18.109375" customWidth="1"/>
    <col min="4" max="4" width="9" customWidth="1"/>
    <col min="5" max="5" width="49.21875" customWidth="1"/>
    <col min="6" max="6" width="87" customWidth="1"/>
    <col min="7" max="7" width="26" customWidth="1"/>
    <col min="8" max="8" width="27.77734375" customWidth="1"/>
    <col min="9" max="9" width="16.5546875" customWidth="1"/>
    <col min="10" max="10" width="26.109375" style="11" customWidth="1"/>
    <col min="11" max="324" width="9.109375" style="11"/>
  </cols>
  <sheetData>
    <row r="1" spans="2:324" ht="66.75" customHeight="1" x14ac:dyDescent="0.3">
      <c r="C1" s="10"/>
      <c r="D1" s="41"/>
      <c r="E1" s="11"/>
      <c r="F1" s="11"/>
      <c r="G1" s="11"/>
      <c r="H1" s="12"/>
      <c r="I1" s="12"/>
    </row>
    <row r="2" spans="2:324" ht="18" x14ac:dyDescent="0.3">
      <c r="C2" s="10"/>
      <c r="D2" s="10"/>
      <c r="E2" s="424" t="s">
        <v>184</v>
      </c>
      <c r="F2" s="425"/>
      <c r="G2" s="11"/>
      <c r="H2" s="12"/>
      <c r="I2" s="12"/>
    </row>
    <row r="3" spans="2:324" ht="13.5" customHeight="1" x14ac:dyDescent="0.3">
      <c r="C3" s="10"/>
      <c r="D3" s="10"/>
      <c r="E3" s="264"/>
      <c r="F3" s="265"/>
      <c r="G3" s="11"/>
      <c r="H3" s="12"/>
      <c r="I3" s="12"/>
    </row>
    <row r="4" spans="2:324" x14ac:dyDescent="0.3">
      <c r="B4" s="11"/>
      <c r="C4" s="10"/>
      <c r="D4" s="418" t="s">
        <v>185</v>
      </c>
      <c r="E4" s="419"/>
      <c r="F4" s="121"/>
      <c r="G4" s="11"/>
      <c r="H4" s="11"/>
      <c r="I4" s="12"/>
      <c r="LL4"/>
    </row>
    <row r="5" spans="2:324" ht="14.25" customHeight="1" x14ac:dyDescent="0.3">
      <c r="B5" s="11"/>
      <c r="C5" s="10"/>
      <c r="D5" s="420" t="s">
        <v>186</v>
      </c>
      <c r="E5" s="421"/>
      <c r="F5" s="121" t="s">
        <v>187</v>
      </c>
      <c r="G5" s="11"/>
      <c r="H5" s="11"/>
      <c r="I5" s="12"/>
      <c r="LL5"/>
    </row>
    <row r="6" spans="2:324" ht="14.25" customHeight="1" x14ac:dyDescent="0.3">
      <c r="B6" s="11"/>
      <c r="C6" s="10"/>
      <c r="D6" s="416" t="s">
        <v>188</v>
      </c>
      <c r="E6" s="417"/>
      <c r="F6" s="121" t="s">
        <v>187</v>
      </c>
      <c r="G6" s="11"/>
      <c r="H6" s="11"/>
      <c r="I6" s="12"/>
      <c r="LL6"/>
    </row>
    <row r="7" spans="2:324" ht="14.25" customHeight="1" x14ac:dyDescent="0.3">
      <c r="B7" s="11"/>
      <c r="C7" s="10"/>
      <c r="D7" s="416" t="s">
        <v>189</v>
      </c>
      <c r="E7" s="417"/>
      <c r="F7" s="121" t="s">
        <v>187</v>
      </c>
      <c r="G7" s="11"/>
      <c r="H7" s="11"/>
      <c r="I7" s="12"/>
      <c r="LL7"/>
    </row>
    <row r="8" spans="2:324" x14ac:dyDescent="0.3">
      <c r="B8" s="11"/>
      <c r="C8" s="10"/>
      <c r="D8" s="416" t="s">
        <v>190</v>
      </c>
      <c r="E8" s="417"/>
      <c r="F8" s="121" t="s">
        <v>187</v>
      </c>
      <c r="G8" s="11"/>
      <c r="H8" s="11"/>
      <c r="I8" s="12"/>
      <c r="LL8"/>
    </row>
    <row r="9" spans="2:324" x14ac:dyDescent="0.3">
      <c r="B9" s="11"/>
      <c r="C9" s="10"/>
      <c r="D9" s="416" t="s">
        <v>191</v>
      </c>
      <c r="E9" s="417"/>
      <c r="F9" s="121" t="s">
        <v>187</v>
      </c>
      <c r="G9" s="11"/>
      <c r="H9" s="11"/>
      <c r="I9" s="12"/>
      <c r="LL9"/>
    </row>
    <row r="10" spans="2:324" x14ac:dyDescent="0.3">
      <c r="B10" s="11"/>
      <c r="C10" s="10"/>
      <c r="D10" s="418" t="s">
        <v>192</v>
      </c>
      <c r="E10" s="419"/>
      <c r="F10" s="121"/>
      <c r="G10" s="11"/>
      <c r="H10" s="11"/>
      <c r="I10" s="12"/>
      <c r="LL10"/>
    </row>
    <row r="11" spans="2:324" x14ac:dyDescent="0.3">
      <c r="B11" s="11"/>
      <c r="C11" s="10"/>
      <c r="D11" s="416" t="s">
        <v>193</v>
      </c>
      <c r="E11" s="417"/>
      <c r="F11" s="121" t="s">
        <v>194</v>
      </c>
      <c r="G11" s="11"/>
      <c r="H11" s="11"/>
      <c r="I11" s="12"/>
      <c r="LL11"/>
    </row>
    <row r="12" spans="2:324" x14ac:dyDescent="0.3">
      <c r="B12" s="11"/>
      <c r="C12" s="10"/>
      <c r="D12" s="420" t="s">
        <v>195</v>
      </c>
      <c r="E12" s="421"/>
      <c r="F12" s="121" t="s">
        <v>187</v>
      </c>
      <c r="G12" s="11"/>
      <c r="H12" s="11"/>
      <c r="I12" s="12"/>
      <c r="LL12"/>
    </row>
    <row r="13" spans="2:324" ht="45.75" customHeight="1" x14ac:dyDescent="0.3">
      <c r="B13" s="11"/>
      <c r="C13" s="10"/>
      <c r="D13" s="416" t="s">
        <v>196</v>
      </c>
      <c r="E13" s="417"/>
      <c r="F13" s="121" t="s">
        <v>197</v>
      </c>
      <c r="G13" s="11"/>
      <c r="H13" s="11"/>
      <c r="I13" s="12"/>
      <c r="LL13"/>
    </row>
    <row r="14" spans="2:324" x14ac:dyDescent="0.3">
      <c r="B14" s="11"/>
      <c r="C14" s="10"/>
      <c r="D14" s="416" t="s">
        <v>198</v>
      </c>
      <c r="E14" s="417"/>
      <c r="F14" s="121" t="s">
        <v>187</v>
      </c>
      <c r="G14" s="11"/>
      <c r="H14" s="11"/>
      <c r="I14" s="12"/>
      <c r="LL14"/>
    </row>
    <row r="15" spans="2:324" x14ac:dyDescent="0.3">
      <c r="B15" s="11"/>
      <c r="C15" s="10"/>
      <c r="D15" s="422" t="s">
        <v>199</v>
      </c>
      <c r="E15" s="423"/>
      <c r="F15" s="121" t="s">
        <v>200</v>
      </c>
      <c r="G15" s="11"/>
      <c r="H15" s="11"/>
      <c r="I15" s="12"/>
      <c r="LL15"/>
    </row>
    <row r="16" spans="2:324" x14ac:dyDescent="0.3">
      <c r="B16" s="11"/>
      <c r="C16" s="10"/>
      <c r="D16" s="412" t="s">
        <v>201</v>
      </c>
      <c r="E16" s="413"/>
      <c r="F16" s="121" t="s">
        <v>187</v>
      </c>
      <c r="G16" s="11"/>
      <c r="H16" s="11"/>
      <c r="I16" s="12"/>
      <c r="LL16"/>
    </row>
    <row r="17" spans="2:324" x14ac:dyDescent="0.3">
      <c r="B17" s="11"/>
      <c r="C17" s="10"/>
      <c r="D17" s="412" t="s">
        <v>202</v>
      </c>
      <c r="E17" s="413"/>
      <c r="F17" s="121" t="s">
        <v>187</v>
      </c>
      <c r="G17" s="11"/>
      <c r="H17" s="11"/>
      <c r="I17" s="12"/>
      <c r="LL17"/>
    </row>
    <row r="18" spans="2:324" x14ac:dyDescent="0.3">
      <c r="B18" s="11"/>
      <c r="C18" s="10"/>
      <c r="D18" s="412" t="s">
        <v>203</v>
      </c>
      <c r="E18" s="413"/>
      <c r="F18" s="121" t="s">
        <v>187</v>
      </c>
      <c r="G18" s="11"/>
      <c r="H18" s="11"/>
      <c r="I18" s="12"/>
      <c r="LL18"/>
    </row>
    <row r="19" spans="2:324" ht="33.75" customHeight="1" x14ac:dyDescent="0.3">
      <c r="B19" s="11"/>
      <c r="C19" s="10"/>
      <c r="D19" s="412" t="s">
        <v>204</v>
      </c>
      <c r="E19" s="413"/>
      <c r="F19" s="122" t="s">
        <v>205</v>
      </c>
      <c r="G19" s="11"/>
      <c r="H19" s="11"/>
      <c r="I19" s="12"/>
      <c r="LL19"/>
    </row>
    <row r="20" spans="2:324" ht="33.75" customHeight="1" x14ac:dyDescent="0.3">
      <c r="B20" s="11"/>
      <c r="C20" s="10"/>
      <c r="D20" s="412" t="s">
        <v>206</v>
      </c>
      <c r="E20" s="413"/>
      <c r="F20" s="122" t="s">
        <v>205</v>
      </c>
      <c r="G20" s="11"/>
      <c r="H20" s="11"/>
      <c r="I20" s="12"/>
      <c r="LL20"/>
    </row>
    <row r="21" spans="2:324" ht="14.4" customHeight="1" x14ac:dyDescent="0.3">
      <c r="B21" s="11"/>
      <c r="C21" s="10"/>
      <c r="D21" s="10"/>
      <c r="E21" s="13"/>
      <c r="F21" s="11"/>
      <c r="G21" s="11"/>
      <c r="H21" s="12"/>
      <c r="I21" s="12"/>
      <c r="K21" s="11" t="s">
        <v>0</v>
      </c>
    </row>
    <row r="22" spans="2:324" ht="14.4" customHeight="1" x14ac:dyDescent="0.3">
      <c r="B22" s="11"/>
      <c r="C22" s="10"/>
      <c r="D22" s="409" t="s">
        <v>207</v>
      </c>
      <c r="E22" s="409"/>
      <c r="F22" s="410"/>
      <c r="G22" s="272" t="s">
        <v>208</v>
      </c>
      <c r="H22" s="12"/>
      <c r="I22" s="12"/>
    </row>
    <row r="23" spans="2:324" ht="14.4" customHeight="1" x14ac:dyDescent="0.3">
      <c r="B23" s="11"/>
      <c r="C23" s="10"/>
      <c r="D23" s="414" t="s">
        <v>209</v>
      </c>
      <c r="E23" s="414"/>
      <c r="F23" s="414"/>
      <c r="G23" s="414"/>
      <c r="H23" s="414"/>
      <c r="I23" s="414"/>
      <c r="J23" s="414"/>
    </row>
    <row r="24" spans="2:324" ht="14.4" customHeight="1" x14ac:dyDescent="0.3">
      <c r="B24" s="11"/>
      <c r="C24" s="10"/>
      <c r="D24" s="150"/>
      <c r="E24" s="266" t="s">
        <v>210</v>
      </c>
      <c r="F24" s="266" t="s">
        <v>211</v>
      </c>
      <c r="G24" s="266" t="s">
        <v>212</v>
      </c>
      <c r="H24" s="415" t="s">
        <v>213</v>
      </c>
      <c r="I24" s="415"/>
      <c r="J24" s="415"/>
    </row>
    <row r="25" spans="2:324" ht="14.4" customHeight="1" x14ac:dyDescent="0.3">
      <c r="B25" s="11"/>
      <c r="C25" s="10"/>
      <c r="D25" s="148">
        <v>1</v>
      </c>
      <c r="E25" s="149" t="s">
        <v>214</v>
      </c>
      <c r="F25" s="151">
        <f>'DS - Authentication'!L38</f>
        <v>0</v>
      </c>
      <c r="G25" s="267">
        <f>'DS - Authentication'!L35</f>
        <v>26</v>
      </c>
      <c r="H25" s="406">
        <f>COUNTIFS('DS - Authentication'!O:O,1,'DS - Authentication'!N:N,1)</f>
        <v>0</v>
      </c>
      <c r="I25" s="406"/>
      <c r="J25" s="406"/>
    </row>
    <row r="26" spans="2:324" ht="14.4" customHeight="1" x14ac:dyDescent="0.3">
      <c r="B26" s="11"/>
      <c r="C26" s="10"/>
      <c r="D26" s="148">
        <v>2</v>
      </c>
      <c r="E26" s="149" t="s">
        <v>215</v>
      </c>
      <c r="F26" s="151">
        <f>'DS - Audit'!L26</f>
        <v>0</v>
      </c>
      <c r="G26" s="267">
        <f>'DS - Audit'!L23</f>
        <v>11</v>
      </c>
      <c r="H26" s="406">
        <f>COUNTIFS('DS - Audit'!O:O,1,'DS - Audit'!N:N,1)</f>
        <v>0</v>
      </c>
      <c r="I26" s="406"/>
      <c r="J26" s="406"/>
    </row>
    <row r="27" spans="2:324" ht="14.4" customHeight="1" x14ac:dyDescent="0.3">
      <c r="B27" s="11"/>
      <c r="C27" s="10"/>
      <c r="D27" s="148">
        <v>3</v>
      </c>
      <c r="E27" s="149" t="s">
        <v>216</v>
      </c>
      <c r="F27" s="151">
        <f>'DS - Main'!M169</f>
        <v>0</v>
      </c>
      <c r="G27" s="267">
        <f>'DS - Main'!M166</f>
        <v>133</v>
      </c>
      <c r="H27" s="406">
        <f>COUNTIFS('DS - Main'!P:P,1,'DS - Main'!N:N,1)</f>
        <v>0</v>
      </c>
      <c r="I27" s="406"/>
      <c r="J27" s="406"/>
    </row>
    <row r="28" spans="2:324" ht="14.4" customHeight="1" x14ac:dyDescent="0.3">
      <c r="B28" s="11"/>
      <c r="C28" s="10"/>
      <c r="D28" s="148">
        <v>4</v>
      </c>
      <c r="E28" s="149" t="s">
        <v>217</v>
      </c>
      <c r="F28" s="151">
        <f>'DS - Crypto'!L23</f>
        <v>0</v>
      </c>
      <c r="G28" s="267">
        <f>'DS - Crypto'!L20</f>
        <v>10</v>
      </c>
      <c r="H28" s="406">
        <f>COUNTIFS('DS - Crypto'!O:O,1,'DS - Crypto'!M:M,1)</f>
        <v>0</v>
      </c>
      <c r="I28" s="406"/>
      <c r="J28" s="406"/>
    </row>
    <row r="29" spans="2:324" ht="14.4" customHeight="1" x14ac:dyDescent="0.3">
      <c r="B29" s="11"/>
      <c r="C29" s="10"/>
      <c r="D29" s="148">
        <v>5</v>
      </c>
      <c r="E29" s="149" t="s">
        <v>218</v>
      </c>
      <c r="F29" s="151">
        <f>'DS - ASLR'!M64</f>
        <v>0</v>
      </c>
      <c r="G29" s="267">
        <f>'DS - ASLR'!M61</f>
        <v>48</v>
      </c>
      <c r="H29" s="406">
        <f>COUNTIF('DS - ASLR'!O6:O57,1)</f>
        <v>0</v>
      </c>
      <c r="I29" s="406"/>
      <c r="J29" s="406"/>
    </row>
    <row r="30" spans="2:324" ht="14.4" customHeight="1" x14ac:dyDescent="0.3">
      <c r="B30" s="11"/>
      <c r="C30" s="10"/>
      <c r="D30" s="148">
        <v>6</v>
      </c>
      <c r="E30" s="149" t="s">
        <v>219</v>
      </c>
      <c r="F30" s="151">
        <f>'DS - ASLR'!M64</f>
        <v>0</v>
      </c>
      <c r="G30" s="267">
        <f>'DS - ASLR'!M61</f>
        <v>48</v>
      </c>
      <c r="H30" s="406">
        <f>COUNTIF('DS - ASLR'!O:O,1)</f>
        <v>0</v>
      </c>
      <c r="I30" s="406"/>
      <c r="J30" s="406"/>
    </row>
    <row r="31" spans="2:324" ht="14.4" customHeight="1" x14ac:dyDescent="0.3">
      <c r="B31" s="10">
        <f>COUNTIF(G22,"Yes")</f>
        <v>1</v>
      </c>
      <c r="C31" s="407" t="s">
        <v>220</v>
      </c>
      <c r="D31" s="411" t="str">
        <f>IF(AND(B31=1), IF(SUM(H25,H26,H27,H30,H28)&gt;0,"WARNING NPDS: A test result of N/A (not applicable) has been selected for one or more mandatory test cases. Appropriate test results for a mandatory test are Pass or Fail. Please consider reviewing the test results.",""),"")</f>
        <v/>
      </c>
      <c r="E31" s="411"/>
      <c r="F31" s="411"/>
      <c r="G31" s="411"/>
      <c r="H31" s="411"/>
      <c r="I31" s="411"/>
      <c r="J31" s="411"/>
    </row>
    <row r="32" spans="2:324" ht="14.4" customHeight="1" x14ac:dyDescent="0.3">
      <c r="B32" s="11"/>
      <c r="C32" s="408"/>
      <c r="D32" s="411" t="str">
        <f>IF(AND(B31=1), IF(SUM(H29)&gt;0,"WARNING : A test result of N/A (not applicable) is entered for a mandatory Registration Test - Your system should support ASLR Registration - results should be Pass or Fail.  Please consider reviewing the test results.",""),"")</f>
        <v/>
      </c>
      <c r="E32" s="411"/>
      <c r="F32" s="411"/>
      <c r="G32" s="411"/>
      <c r="H32" s="411"/>
      <c r="I32" s="411"/>
      <c r="J32" s="411"/>
    </row>
    <row r="33" spans="2:10" ht="14.4" customHeight="1" x14ac:dyDescent="0.3">
      <c r="B33" s="11"/>
      <c r="C33" s="10"/>
      <c r="D33" s="10"/>
      <c r="E33" s="10"/>
      <c r="F33" s="10"/>
      <c r="G33" s="10"/>
      <c r="H33" s="10"/>
      <c r="I33" s="10"/>
      <c r="J33" s="10"/>
    </row>
    <row r="34" spans="2:10" ht="13.5" customHeight="1" x14ac:dyDescent="0.3">
      <c r="B34" s="11"/>
      <c r="C34" s="11"/>
      <c r="D34" s="14"/>
      <c r="E34" s="14"/>
      <c r="F34" s="14"/>
      <c r="G34" s="14"/>
      <c r="H34" s="14"/>
      <c r="I34" s="14"/>
      <c r="J34" s="14"/>
    </row>
    <row r="35" spans="2:10" hidden="1" x14ac:dyDescent="0.3">
      <c r="B35" s="11"/>
      <c r="C35" s="11"/>
      <c r="D35" s="14"/>
      <c r="E35" s="14"/>
      <c r="F35" s="14"/>
      <c r="G35" s="10" t="s">
        <v>208</v>
      </c>
      <c r="H35" s="14"/>
      <c r="I35" s="14"/>
      <c r="J35" s="14"/>
    </row>
    <row r="36" spans="2:10" hidden="1" x14ac:dyDescent="0.3">
      <c r="B36" s="11"/>
      <c r="C36" s="11"/>
      <c r="D36" s="14"/>
      <c r="E36" s="14"/>
      <c r="F36" s="14"/>
      <c r="G36" s="10" t="s">
        <v>221</v>
      </c>
      <c r="H36" s="14"/>
      <c r="I36" s="14"/>
      <c r="J36" s="14"/>
    </row>
    <row r="37" spans="2:10" x14ac:dyDescent="0.3">
      <c r="B37" s="11"/>
      <c r="C37" s="11"/>
      <c r="D37" s="14"/>
      <c r="E37" s="14"/>
      <c r="F37" s="14"/>
      <c r="G37" s="14"/>
      <c r="H37" s="14"/>
      <c r="I37" s="14"/>
      <c r="J37" s="14"/>
    </row>
    <row r="38" spans="2:10" s="14" customFormat="1" x14ac:dyDescent="0.3"/>
    <row r="39" spans="2:10" s="14" customFormat="1" x14ac:dyDescent="0.3"/>
    <row r="40" spans="2:10" s="14" customFormat="1" x14ac:dyDescent="0.3"/>
    <row r="41" spans="2:10" s="14" customFormat="1" x14ac:dyDescent="0.3"/>
    <row r="42" spans="2:10" s="14" customFormat="1" x14ac:dyDescent="0.3"/>
    <row r="43" spans="2:10" s="14" customFormat="1" x14ac:dyDescent="0.3"/>
    <row r="44" spans="2:10" s="14" customFormat="1" x14ac:dyDescent="0.3"/>
    <row r="45" spans="2:10" s="14" customFormat="1" x14ac:dyDescent="0.3"/>
    <row r="46" spans="2:10" s="14" customFormat="1" x14ac:dyDescent="0.3"/>
    <row r="47" spans="2:10" s="14" customFormat="1" x14ac:dyDescent="0.3"/>
    <row r="48" spans="2:10" s="14" customFormat="1" x14ac:dyDescent="0.3"/>
    <row r="49" s="14" customFormat="1" x14ac:dyDescent="0.3"/>
    <row r="50" s="14" customFormat="1" x14ac:dyDescent="0.3"/>
    <row r="51" s="14" customFormat="1" x14ac:dyDescent="0.3"/>
    <row r="52" s="14" customFormat="1" x14ac:dyDescent="0.3"/>
    <row r="53" s="14" customFormat="1" x14ac:dyDescent="0.3"/>
    <row r="54" s="14" customFormat="1" x14ac:dyDescent="0.3"/>
    <row r="55" s="14" customFormat="1" x14ac:dyDescent="0.3"/>
    <row r="56" s="14" customFormat="1" x14ac:dyDescent="0.3"/>
    <row r="57" s="14" customFormat="1" x14ac:dyDescent="0.3"/>
    <row r="58" s="14" customFormat="1" x14ac:dyDescent="0.3"/>
    <row r="59" s="14" customFormat="1" x14ac:dyDescent="0.3"/>
    <row r="60" s="14" customFormat="1" x14ac:dyDescent="0.3"/>
    <row r="61" s="14" customFormat="1" x14ac:dyDescent="0.3"/>
    <row r="62" s="14" customFormat="1" x14ac:dyDescent="0.3"/>
    <row r="63" s="14" customFormat="1" x14ac:dyDescent="0.3"/>
    <row r="64" s="14" customFormat="1" x14ac:dyDescent="0.3"/>
    <row r="65" s="14" customFormat="1" x14ac:dyDescent="0.3"/>
    <row r="66" s="14" customFormat="1" x14ac:dyDescent="0.3"/>
    <row r="67" s="14" customFormat="1" x14ac:dyDescent="0.3"/>
    <row r="68" s="14" customFormat="1" x14ac:dyDescent="0.3"/>
    <row r="69" s="14" customFormat="1" x14ac:dyDescent="0.3"/>
    <row r="70" s="14" customFormat="1" x14ac:dyDescent="0.3"/>
    <row r="71" s="14" customFormat="1" x14ac:dyDescent="0.3"/>
    <row r="72" s="14" customFormat="1" x14ac:dyDescent="0.3"/>
    <row r="73" s="14" customFormat="1" x14ac:dyDescent="0.3"/>
    <row r="74" s="14" customFormat="1" x14ac:dyDescent="0.3"/>
    <row r="75" s="14" customFormat="1" x14ac:dyDescent="0.3"/>
    <row r="76" s="14" customFormat="1" x14ac:dyDescent="0.3"/>
    <row r="77" s="14" customFormat="1" x14ac:dyDescent="0.3"/>
    <row r="78" s="14" customFormat="1" x14ac:dyDescent="0.3"/>
    <row r="79" s="14" customFormat="1" x14ac:dyDescent="0.3"/>
    <row r="80" s="14" customFormat="1" x14ac:dyDescent="0.3"/>
    <row r="81" s="14" customFormat="1" x14ac:dyDescent="0.3"/>
    <row r="82" s="14" customFormat="1" x14ac:dyDescent="0.3"/>
    <row r="83" s="14" customFormat="1" x14ac:dyDescent="0.3"/>
    <row r="84" s="14" customFormat="1" x14ac:dyDescent="0.3"/>
    <row r="85" s="14" customFormat="1" x14ac:dyDescent="0.3"/>
    <row r="86" s="14" customFormat="1" x14ac:dyDescent="0.3"/>
    <row r="87" s="14" customFormat="1" x14ac:dyDescent="0.3"/>
    <row r="88" s="14" customFormat="1" x14ac:dyDescent="0.3"/>
    <row r="89" s="14" customFormat="1" x14ac:dyDescent="0.3"/>
    <row r="90" s="14" customFormat="1" x14ac:dyDescent="0.3"/>
    <row r="91" s="14" customFormat="1" x14ac:dyDescent="0.3"/>
    <row r="92" s="14" customFormat="1" x14ac:dyDescent="0.3"/>
    <row r="93" s="14" customFormat="1" x14ac:dyDescent="0.3"/>
    <row r="94" s="14" customFormat="1" x14ac:dyDescent="0.3"/>
    <row r="95" s="14" customFormat="1" x14ac:dyDescent="0.3"/>
    <row r="96" s="14" customFormat="1" x14ac:dyDescent="0.3"/>
    <row r="97" s="14" customFormat="1" x14ac:dyDescent="0.3"/>
    <row r="98" s="14" customFormat="1" x14ac:dyDescent="0.3"/>
    <row r="99" s="14" customFormat="1" x14ac:dyDescent="0.3"/>
    <row r="100" s="14" customFormat="1" x14ac:dyDescent="0.3"/>
    <row r="101" s="14" customFormat="1" x14ac:dyDescent="0.3"/>
    <row r="102" s="14" customFormat="1" x14ac:dyDescent="0.3"/>
    <row r="103" s="14" customFormat="1" x14ac:dyDescent="0.3"/>
    <row r="104" s="14" customFormat="1" x14ac:dyDescent="0.3"/>
    <row r="105" s="14" customFormat="1" x14ac:dyDescent="0.3"/>
    <row r="106" s="14" customFormat="1" x14ac:dyDescent="0.3"/>
    <row r="107" s="14" customFormat="1" x14ac:dyDescent="0.3"/>
    <row r="108" s="14" customFormat="1" x14ac:dyDescent="0.3"/>
    <row r="109" s="14" customFormat="1" x14ac:dyDescent="0.3"/>
    <row r="110" s="14" customFormat="1" x14ac:dyDescent="0.3"/>
    <row r="111" s="14" customFormat="1" x14ac:dyDescent="0.3"/>
    <row r="112" s="14" customFormat="1" x14ac:dyDescent="0.3"/>
    <row r="113" s="14" customFormat="1" x14ac:dyDescent="0.3"/>
    <row r="114" s="14" customFormat="1" x14ac:dyDescent="0.3"/>
    <row r="115" s="14" customFormat="1" x14ac:dyDescent="0.3"/>
    <row r="116" s="14" customFormat="1" x14ac:dyDescent="0.3"/>
    <row r="117" s="14" customFormat="1" x14ac:dyDescent="0.3"/>
    <row r="118" s="14" customFormat="1" x14ac:dyDescent="0.3"/>
    <row r="119" s="14" customFormat="1" x14ac:dyDescent="0.3"/>
    <row r="120" s="14" customFormat="1" x14ac:dyDescent="0.3"/>
    <row r="121" s="14" customFormat="1" x14ac:dyDescent="0.3"/>
    <row r="122" s="14" customFormat="1" x14ac:dyDescent="0.3"/>
    <row r="123" s="14" customFormat="1" x14ac:dyDescent="0.3"/>
    <row r="124" s="14" customFormat="1" x14ac:dyDescent="0.3"/>
    <row r="125" s="14" customFormat="1" x14ac:dyDescent="0.3"/>
    <row r="126" s="14" customFormat="1" x14ac:dyDescent="0.3"/>
    <row r="127" s="14" customFormat="1" x14ac:dyDescent="0.3"/>
    <row r="128" s="14" customFormat="1" x14ac:dyDescent="0.3"/>
    <row r="129" s="14" customFormat="1" x14ac:dyDescent="0.3"/>
    <row r="130" s="14" customFormat="1" x14ac:dyDescent="0.3"/>
    <row r="131" s="14" customFormat="1" x14ac:dyDescent="0.3"/>
    <row r="132" s="14" customFormat="1" x14ac:dyDescent="0.3"/>
    <row r="133" s="14" customFormat="1" x14ac:dyDescent="0.3"/>
    <row r="134" s="14" customFormat="1" x14ac:dyDescent="0.3"/>
    <row r="135" s="14" customFormat="1" x14ac:dyDescent="0.3"/>
    <row r="136" s="14" customFormat="1" x14ac:dyDescent="0.3"/>
    <row r="137" s="14" customFormat="1" x14ac:dyDescent="0.3"/>
    <row r="138" s="14" customFormat="1" x14ac:dyDescent="0.3"/>
    <row r="139" s="14" customFormat="1" x14ac:dyDescent="0.3"/>
    <row r="140" s="14" customFormat="1" x14ac:dyDescent="0.3"/>
    <row r="141" s="14" customFormat="1" x14ac:dyDescent="0.3"/>
    <row r="142" s="14" customFormat="1" x14ac:dyDescent="0.3"/>
    <row r="143" s="14" customFormat="1" x14ac:dyDescent="0.3"/>
    <row r="144" s="14" customFormat="1" x14ac:dyDescent="0.3"/>
    <row r="145" s="14" customFormat="1" x14ac:dyDescent="0.3"/>
    <row r="146" s="14" customFormat="1" x14ac:dyDescent="0.3"/>
    <row r="147" s="14" customFormat="1" x14ac:dyDescent="0.3"/>
    <row r="148" s="14" customFormat="1" x14ac:dyDescent="0.3"/>
    <row r="149" s="14" customFormat="1" x14ac:dyDescent="0.3"/>
    <row r="150" s="14" customFormat="1" x14ac:dyDescent="0.3"/>
    <row r="151" s="14" customFormat="1" x14ac:dyDescent="0.3"/>
    <row r="152" s="14" customFormat="1" x14ac:dyDescent="0.3"/>
    <row r="153" s="14" customFormat="1" x14ac:dyDescent="0.3"/>
    <row r="154" s="14" customFormat="1" x14ac:dyDescent="0.3"/>
    <row r="155" s="14" customFormat="1" x14ac:dyDescent="0.3"/>
    <row r="156" s="14" customFormat="1" x14ac:dyDescent="0.3"/>
    <row r="157" s="14" customFormat="1" x14ac:dyDescent="0.3"/>
    <row r="158" s="14" customFormat="1" x14ac:dyDescent="0.3"/>
    <row r="159" s="14" customFormat="1" x14ac:dyDescent="0.3"/>
    <row r="160" s="14" customFormat="1" x14ac:dyDescent="0.3"/>
    <row r="161" s="14" customFormat="1" x14ac:dyDescent="0.3"/>
    <row r="162" s="14" customFormat="1" x14ac:dyDescent="0.3"/>
    <row r="163" s="14" customFormat="1" x14ac:dyDescent="0.3"/>
    <row r="164" s="14" customFormat="1" x14ac:dyDescent="0.3"/>
    <row r="165" s="14" customFormat="1" x14ac:dyDescent="0.3"/>
    <row r="166" s="14" customFormat="1" x14ac:dyDescent="0.3"/>
    <row r="167" s="14" customFormat="1" x14ac:dyDescent="0.3"/>
    <row r="168" s="14" customFormat="1" x14ac:dyDescent="0.3"/>
    <row r="169" s="14" customFormat="1" x14ac:dyDescent="0.3"/>
    <row r="170" s="14" customFormat="1" x14ac:dyDescent="0.3"/>
    <row r="171" s="14" customFormat="1" x14ac:dyDescent="0.3"/>
    <row r="172" s="14" customFormat="1" x14ac:dyDescent="0.3"/>
    <row r="173" s="14" customFormat="1" x14ac:dyDescent="0.3"/>
    <row r="174" s="14" customFormat="1" x14ac:dyDescent="0.3"/>
    <row r="175" s="14" customFormat="1" x14ac:dyDescent="0.3"/>
    <row r="176" s="14" customFormat="1" x14ac:dyDescent="0.3"/>
    <row r="177" s="14" customFormat="1" x14ac:dyDescent="0.3"/>
    <row r="178" s="14" customFormat="1" x14ac:dyDescent="0.3"/>
    <row r="179" s="14" customFormat="1" x14ac:dyDescent="0.3"/>
    <row r="180" s="14" customFormat="1" x14ac:dyDescent="0.3"/>
    <row r="181" s="14" customFormat="1" x14ac:dyDescent="0.3"/>
    <row r="182" s="14" customFormat="1" x14ac:dyDescent="0.3"/>
    <row r="183" s="14" customFormat="1" x14ac:dyDescent="0.3"/>
    <row r="184" s="14" customFormat="1" x14ac:dyDescent="0.3"/>
    <row r="185" s="14" customFormat="1" x14ac:dyDescent="0.3"/>
    <row r="186" s="14" customFormat="1" x14ac:dyDescent="0.3"/>
    <row r="187" s="14" customFormat="1" x14ac:dyDescent="0.3"/>
    <row r="188" s="14" customFormat="1" x14ac:dyDescent="0.3"/>
    <row r="189" s="14" customFormat="1" x14ac:dyDescent="0.3"/>
    <row r="190" s="14" customFormat="1" x14ac:dyDescent="0.3"/>
    <row r="191" s="14" customFormat="1" x14ac:dyDescent="0.3"/>
    <row r="192" s="14" customFormat="1" x14ac:dyDescent="0.3"/>
    <row r="193" s="14" customFormat="1" x14ac:dyDescent="0.3"/>
    <row r="194" s="14" customFormat="1" x14ac:dyDescent="0.3"/>
    <row r="195" s="14" customFormat="1" x14ac:dyDescent="0.3"/>
    <row r="196" s="14" customFormat="1" x14ac:dyDescent="0.3"/>
    <row r="197" s="14" customFormat="1" x14ac:dyDescent="0.3"/>
    <row r="198" s="14" customFormat="1" x14ac:dyDescent="0.3"/>
    <row r="199" s="14" customFormat="1" x14ac:dyDescent="0.3"/>
    <row r="200" s="14" customFormat="1" x14ac:dyDescent="0.3"/>
    <row r="201" s="14" customFormat="1" x14ac:dyDescent="0.3"/>
    <row r="202" s="14" customFormat="1" x14ac:dyDescent="0.3"/>
    <row r="203" s="14" customFormat="1" x14ac:dyDescent="0.3"/>
    <row r="204" s="14" customFormat="1" x14ac:dyDescent="0.3"/>
    <row r="205" s="14" customFormat="1" x14ac:dyDescent="0.3"/>
    <row r="206" s="14" customFormat="1" x14ac:dyDescent="0.3"/>
    <row r="207" s="14" customFormat="1" x14ac:dyDescent="0.3"/>
    <row r="208" s="14" customFormat="1" x14ac:dyDescent="0.3"/>
    <row r="209" s="14" customFormat="1" x14ac:dyDescent="0.3"/>
    <row r="210" s="14" customFormat="1" x14ac:dyDescent="0.3"/>
    <row r="211" s="14" customFormat="1" x14ac:dyDescent="0.3"/>
    <row r="212" s="14" customFormat="1" x14ac:dyDescent="0.3"/>
    <row r="213" s="14" customFormat="1" x14ac:dyDescent="0.3"/>
    <row r="214" s="14" customFormat="1" x14ac:dyDescent="0.3"/>
    <row r="215" s="14" customFormat="1" x14ac:dyDescent="0.3"/>
    <row r="216" s="14" customFormat="1" x14ac:dyDescent="0.3"/>
    <row r="217" s="14" customFormat="1" x14ac:dyDescent="0.3"/>
    <row r="218" s="14" customFormat="1" x14ac:dyDescent="0.3"/>
    <row r="219" s="14" customFormat="1" x14ac:dyDescent="0.3"/>
    <row r="220" s="14" customFormat="1" x14ac:dyDescent="0.3"/>
    <row r="221" s="14" customFormat="1" x14ac:dyDescent="0.3"/>
    <row r="222" s="14" customFormat="1" x14ac:dyDescent="0.3"/>
    <row r="223" s="14" customFormat="1" x14ac:dyDescent="0.3"/>
    <row r="224" s="14" customFormat="1" x14ac:dyDescent="0.3"/>
    <row r="225" s="14" customFormat="1" x14ac:dyDescent="0.3"/>
    <row r="226" s="14" customFormat="1" x14ac:dyDescent="0.3"/>
    <row r="227" s="14" customFormat="1" x14ac:dyDescent="0.3"/>
    <row r="228" s="14" customFormat="1" x14ac:dyDescent="0.3"/>
    <row r="229" s="14" customFormat="1" x14ac:dyDescent="0.3"/>
    <row r="230" s="14" customFormat="1" x14ac:dyDescent="0.3"/>
    <row r="231" s="14" customFormat="1" x14ac:dyDescent="0.3"/>
    <row r="232" s="14" customFormat="1" x14ac:dyDescent="0.3"/>
    <row r="233" s="14" customFormat="1" x14ac:dyDescent="0.3"/>
    <row r="234" s="14" customFormat="1" x14ac:dyDescent="0.3"/>
    <row r="235" s="14" customFormat="1" x14ac:dyDescent="0.3"/>
    <row r="236" s="14" customFormat="1" x14ac:dyDescent="0.3"/>
    <row r="237" s="14" customFormat="1" x14ac:dyDescent="0.3"/>
    <row r="238" s="14" customFormat="1" x14ac:dyDescent="0.3"/>
    <row r="239" s="14" customFormat="1" x14ac:dyDescent="0.3"/>
    <row r="240" s="14" customFormat="1" x14ac:dyDescent="0.3"/>
    <row r="241" s="14" customFormat="1" x14ac:dyDescent="0.3"/>
    <row r="242" s="14" customFormat="1" x14ac:dyDescent="0.3"/>
    <row r="243" s="14" customFormat="1" x14ac:dyDescent="0.3"/>
    <row r="244" s="14" customFormat="1" x14ac:dyDescent="0.3"/>
    <row r="245" s="14" customFormat="1" x14ac:dyDescent="0.3"/>
    <row r="246" s="14" customFormat="1" x14ac:dyDescent="0.3"/>
    <row r="247" s="14" customFormat="1" x14ac:dyDescent="0.3"/>
    <row r="248" s="14" customFormat="1" x14ac:dyDescent="0.3"/>
    <row r="249" s="14" customFormat="1" x14ac:dyDescent="0.3"/>
    <row r="250" s="14" customFormat="1" x14ac:dyDescent="0.3"/>
    <row r="251" s="14" customFormat="1" x14ac:dyDescent="0.3"/>
    <row r="252" s="14" customFormat="1" x14ac:dyDescent="0.3"/>
    <row r="253" s="14" customFormat="1" x14ac:dyDescent="0.3"/>
    <row r="254" s="14" customFormat="1" x14ac:dyDescent="0.3"/>
    <row r="255" s="14" customFormat="1" x14ac:dyDescent="0.3"/>
    <row r="256" s="14" customFormat="1" x14ac:dyDescent="0.3"/>
    <row r="257" s="14" customFormat="1" x14ac:dyDescent="0.3"/>
    <row r="258" s="14" customFormat="1" x14ac:dyDescent="0.3"/>
    <row r="259" s="14" customFormat="1" x14ac:dyDescent="0.3"/>
    <row r="260" s="14" customFormat="1" x14ac:dyDescent="0.3"/>
    <row r="261" s="14" customFormat="1" x14ac:dyDescent="0.3"/>
    <row r="262" s="14" customFormat="1" x14ac:dyDescent="0.3"/>
    <row r="263" s="14" customFormat="1" x14ac:dyDescent="0.3"/>
    <row r="264" s="14" customFormat="1" x14ac:dyDescent="0.3"/>
    <row r="265" s="14" customFormat="1" x14ac:dyDescent="0.3"/>
    <row r="266" s="14" customFormat="1" x14ac:dyDescent="0.3"/>
    <row r="267" s="14" customFormat="1" x14ac:dyDescent="0.3"/>
    <row r="268" s="14" customFormat="1" x14ac:dyDescent="0.3"/>
    <row r="269" s="14" customFormat="1" x14ac:dyDescent="0.3"/>
    <row r="270" s="14" customFormat="1" x14ac:dyDescent="0.3"/>
    <row r="271" s="14" customFormat="1" x14ac:dyDescent="0.3"/>
    <row r="272" s="14" customFormat="1" x14ac:dyDescent="0.3"/>
    <row r="273" s="14" customFormat="1" x14ac:dyDescent="0.3"/>
    <row r="274" s="14" customFormat="1" x14ac:dyDescent="0.3"/>
    <row r="275" s="14" customFormat="1" x14ac:dyDescent="0.3"/>
    <row r="276" s="14" customFormat="1" x14ac:dyDescent="0.3"/>
    <row r="277" s="14" customFormat="1" x14ac:dyDescent="0.3"/>
    <row r="278" s="14" customFormat="1" x14ac:dyDescent="0.3"/>
    <row r="279" s="14" customFormat="1" x14ac:dyDescent="0.3"/>
    <row r="280" s="14" customFormat="1" x14ac:dyDescent="0.3"/>
    <row r="281" s="14" customFormat="1" x14ac:dyDescent="0.3"/>
    <row r="282" s="14" customFormat="1" x14ac:dyDescent="0.3"/>
    <row r="283" s="14" customFormat="1" x14ac:dyDescent="0.3"/>
    <row r="284" s="14" customFormat="1" x14ac:dyDescent="0.3"/>
    <row r="285" s="14" customFormat="1" x14ac:dyDescent="0.3"/>
    <row r="286" s="14" customFormat="1" x14ac:dyDescent="0.3"/>
    <row r="287" s="14" customFormat="1" x14ac:dyDescent="0.3"/>
    <row r="288" s="14" customFormat="1" x14ac:dyDescent="0.3"/>
    <row r="289" s="14" customFormat="1" x14ac:dyDescent="0.3"/>
    <row r="290" s="14" customFormat="1" x14ac:dyDescent="0.3"/>
    <row r="291" s="14" customFormat="1" x14ac:dyDescent="0.3"/>
    <row r="292" s="14" customFormat="1" x14ac:dyDescent="0.3"/>
    <row r="293" s="14" customFormat="1" x14ac:dyDescent="0.3"/>
    <row r="294" s="14" customFormat="1" x14ac:dyDescent="0.3"/>
    <row r="295" s="14" customFormat="1" x14ac:dyDescent="0.3"/>
    <row r="296" s="14" customFormat="1" x14ac:dyDescent="0.3"/>
    <row r="297" s="14" customFormat="1" x14ac:dyDescent="0.3"/>
    <row r="298" s="14" customFormat="1" x14ac:dyDescent="0.3"/>
    <row r="299" s="14" customFormat="1" x14ac:dyDescent="0.3"/>
    <row r="300" s="14" customFormat="1" x14ac:dyDescent="0.3"/>
    <row r="301" s="14" customFormat="1" x14ac:dyDescent="0.3"/>
    <row r="302" s="14" customFormat="1" x14ac:dyDescent="0.3"/>
    <row r="303" s="14" customFormat="1" x14ac:dyDescent="0.3"/>
    <row r="304" s="14" customFormat="1" x14ac:dyDescent="0.3"/>
    <row r="305" s="14" customFormat="1" x14ac:dyDescent="0.3"/>
    <row r="306" s="14" customFormat="1" x14ac:dyDescent="0.3"/>
    <row r="307" s="14" customFormat="1" x14ac:dyDescent="0.3"/>
    <row r="308" s="14" customFormat="1" x14ac:dyDescent="0.3"/>
    <row r="309" s="14" customFormat="1" x14ac:dyDescent="0.3"/>
    <row r="310" s="14" customFormat="1" x14ac:dyDescent="0.3"/>
    <row r="311" s="14" customFormat="1" x14ac:dyDescent="0.3"/>
    <row r="312" s="14" customFormat="1" x14ac:dyDescent="0.3"/>
    <row r="313" s="14" customFormat="1" x14ac:dyDescent="0.3"/>
    <row r="314" s="14" customFormat="1" x14ac:dyDescent="0.3"/>
    <row r="315" s="14" customFormat="1" x14ac:dyDescent="0.3"/>
    <row r="316" s="14" customFormat="1" x14ac:dyDescent="0.3"/>
    <row r="317" s="14" customFormat="1" x14ac:dyDescent="0.3"/>
    <row r="318" s="14" customFormat="1" x14ac:dyDescent="0.3"/>
    <row r="319" s="14" customFormat="1" x14ac:dyDescent="0.3"/>
    <row r="320" s="14" customFormat="1" x14ac:dyDescent="0.3"/>
    <row r="321" s="14" customFormat="1" x14ac:dyDescent="0.3"/>
    <row r="322" s="14" customFormat="1" x14ac:dyDescent="0.3"/>
    <row r="323" s="14" customFormat="1" x14ac:dyDescent="0.3"/>
    <row r="324" s="14" customFormat="1" x14ac:dyDescent="0.3"/>
    <row r="325" s="14" customFormat="1" x14ac:dyDescent="0.3"/>
    <row r="326" s="14" customFormat="1" x14ac:dyDescent="0.3"/>
    <row r="327" s="14" customFormat="1" x14ac:dyDescent="0.3"/>
    <row r="328" s="14" customFormat="1" x14ac:dyDescent="0.3"/>
    <row r="329" s="14" customFormat="1" x14ac:dyDescent="0.3"/>
    <row r="330" s="14" customFormat="1" x14ac:dyDescent="0.3"/>
    <row r="331" s="14" customFormat="1" x14ac:dyDescent="0.3"/>
    <row r="332" s="14" customFormat="1" x14ac:dyDescent="0.3"/>
    <row r="333" s="14" customFormat="1" x14ac:dyDescent="0.3"/>
    <row r="334" s="14" customFormat="1" x14ac:dyDescent="0.3"/>
    <row r="335" s="14" customFormat="1" x14ac:dyDescent="0.3"/>
    <row r="336" s="14" customFormat="1" x14ac:dyDescent="0.3"/>
    <row r="337" s="14" customFormat="1" x14ac:dyDescent="0.3"/>
    <row r="338" s="14" customFormat="1" x14ac:dyDescent="0.3"/>
    <row r="339" s="14" customFormat="1" x14ac:dyDescent="0.3"/>
    <row r="340" s="14" customFormat="1" x14ac:dyDescent="0.3"/>
    <row r="341" s="14" customFormat="1" x14ac:dyDescent="0.3"/>
    <row r="342" s="14" customFormat="1" x14ac:dyDescent="0.3"/>
    <row r="343" s="14" customFormat="1" x14ac:dyDescent="0.3"/>
    <row r="344" s="14" customFormat="1" x14ac:dyDescent="0.3"/>
    <row r="345" s="14" customFormat="1" x14ac:dyDescent="0.3"/>
    <row r="346" s="14" customFormat="1" x14ac:dyDescent="0.3"/>
    <row r="347" s="14" customFormat="1" x14ac:dyDescent="0.3"/>
    <row r="348" s="14" customFormat="1" x14ac:dyDescent="0.3"/>
    <row r="349" s="14" customFormat="1" x14ac:dyDescent="0.3"/>
    <row r="350" s="14" customFormat="1" x14ac:dyDescent="0.3"/>
    <row r="351" s="14" customFormat="1" x14ac:dyDescent="0.3"/>
    <row r="352" s="14" customFormat="1" x14ac:dyDescent="0.3"/>
    <row r="353" s="14" customFormat="1" x14ac:dyDescent="0.3"/>
    <row r="354" s="14" customFormat="1" x14ac:dyDescent="0.3"/>
    <row r="355" s="14" customFormat="1" x14ac:dyDescent="0.3"/>
    <row r="356" s="14" customFormat="1" x14ac:dyDescent="0.3"/>
    <row r="357" s="14" customFormat="1" x14ac:dyDescent="0.3"/>
    <row r="358" s="14" customFormat="1" x14ac:dyDescent="0.3"/>
    <row r="359" s="14" customFormat="1" x14ac:dyDescent="0.3"/>
    <row r="360" s="14" customFormat="1" x14ac:dyDescent="0.3"/>
    <row r="361" s="14" customFormat="1" x14ac:dyDescent="0.3"/>
    <row r="362" s="14" customFormat="1" x14ac:dyDescent="0.3"/>
    <row r="363" s="14" customFormat="1" x14ac:dyDescent="0.3"/>
    <row r="364" s="14" customFormat="1" x14ac:dyDescent="0.3"/>
    <row r="365" s="14" customFormat="1" x14ac:dyDescent="0.3"/>
    <row r="366" s="14" customFormat="1" x14ac:dyDescent="0.3"/>
    <row r="367" s="14" customFormat="1" x14ac:dyDescent="0.3"/>
    <row r="368" s="14" customFormat="1" x14ac:dyDescent="0.3"/>
    <row r="369" s="14" customFormat="1" x14ac:dyDescent="0.3"/>
    <row r="370" s="14" customFormat="1" x14ac:dyDescent="0.3"/>
    <row r="371" s="14" customFormat="1" x14ac:dyDescent="0.3"/>
    <row r="372" s="14" customFormat="1" x14ac:dyDescent="0.3"/>
    <row r="373" s="14" customFormat="1" x14ac:dyDescent="0.3"/>
    <row r="374" s="14" customFormat="1" x14ac:dyDescent="0.3"/>
    <row r="375" s="14" customFormat="1" x14ac:dyDescent="0.3"/>
    <row r="376" s="14" customFormat="1" x14ac:dyDescent="0.3"/>
    <row r="377" s="14" customFormat="1" x14ac:dyDescent="0.3"/>
    <row r="378" s="14" customFormat="1" x14ac:dyDescent="0.3"/>
    <row r="379" s="14" customFormat="1" x14ac:dyDescent="0.3"/>
    <row r="380" s="14" customFormat="1" x14ac:dyDescent="0.3"/>
    <row r="381" s="14" customFormat="1" x14ac:dyDescent="0.3"/>
    <row r="382" s="14" customFormat="1" x14ac:dyDescent="0.3"/>
    <row r="383" s="14" customFormat="1" x14ac:dyDescent="0.3"/>
    <row r="384" s="14" customFormat="1" x14ac:dyDescent="0.3"/>
    <row r="385" s="14" customFormat="1" x14ac:dyDescent="0.3"/>
    <row r="386" s="14" customFormat="1" x14ac:dyDescent="0.3"/>
    <row r="387" s="14" customFormat="1" x14ac:dyDescent="0.3"/>
    <row r="388" s="14" customFormat="1" x14ac:dyDescent="0.3"/>
    <row r="389" s="14" customFormat="1" x14ac:dyDescent="0.3"/>
    <row r="390" s="14" customFormat="1" x14ac:dyDescent="0.3"/>
    <row r="391" s="14" customFormat="1" x14ac:dyDescent="0.3"/>
    <row r="392" s="14" customFormat="1" x14ac:dyDescent="0.3"/>
    <row r="393" s="14" customFormat="1" x14ac:dyDescent="0.3"/>
    <row r="394" s="14" customFormat="1" x14ac:dyDescent="0.3"/>
    <row r="395" s="14" customFormat="1" x14ac:dyDescent="0.3"/>
    <row r="396" s="14" customFormat="1" x14ac:dyDescent="0.3"/>
    <row r="397" s="14" customFormat="1" x14ac:dyDescent="0.3"/>
    <row r="398" s="14" customFormat="1" x14ac:dyDescent="0.3"/>
    <row r="399" s="14" customFormat="1" x14ac:dyDescent="0.3"/>
    <row r="400" s="14" customFormat="1" x14ac:dyDescent="0.3"/>
    <row r="401" s="14" customFormat="1" x14ac:dyDescent="0.3"/>
    <row r="402" s="14" customFormat="1" x14ac:dyDescent="0.3"/>
    <row r="403" s="14" customFormat="1" x14ac:dyDescent="0.3"/>
    <row r="404" s="14" customFormat="1" x14ac:dyDescent="0.3"/>
    <row r="405" s="14" customFormat="1" x14ac:dyDescent="0.3"/>
    <row r="406" s="14" customFormat="1" x14ac:dyDescent="0.3"/>
    <row r="407" s="14" customFormat="1" x14ac:dyDescent="0.3"/>
    <row r="408" s="14" customFormat="1" x14ac:dyDescent="0.3"/>
    <row r="409" s="14" customFormat="1" x14ac:dyDescent="0.3"/>
    <row r="410" s="14" customFormat="1" x14ac:dyDescent="0.3"/>
    <row r="411" s="14" customFormat="1" x14ac:dyDescent="0.3"/>
    <row r="412" s="14" customFormat="1" x14ac:dyDescent="0.3"/>
    <row r="413" s="14" customFormat="1" x14ac:dyDescent="0.3"/>
    <row r="414" s="14" customFormat="1" x14ac:dyDescent="0.3"/>
    <row r="415" s="14" customFormat="1" x14ac:dyDescent="0.3"/>
    <row r="416" s="14" customFormat="1" x14ac:dyDescent="0.3"/>
    <row r="417" s="14" customFormat="1" x14ac:dyDescent="0.3"/>
    <row r="418" s="14" customFormat="1" x14ac:dyDescent="0.3"/>
    <row r="419" s="14" customFormat="1" x14ac:dyDescent="0.3"/>
    <row r="420" s="14" customFormat="1" x14ac:dyDescent="0.3"/>
    <row r="421" s="14" customFormat="1" x14ac:dyDescent="0.3"/>
    <row r="422" s="14" customFormat="1" x14ac:dyDescent="0.3"/>
    <row r="423" s="14" customFormat="1" x14ac:dyDescent="0.3"/>
    <row r="424" s="14" customFormat="1" x14ac:dyDescent="0.3"/>
    <row r="425" s="14" customFormat="1" x14ac:dyDescent="0.3"/>
    <row r="426" s="14" customFormat="1" x14ac:dyDescent="0.3"/>
    <row r="427" s="14" customFormat="1" x14ac:dyDescent="0.3"/>
    <row r="428" s="14" customFormat="1" x14ac:dyDescent="0.3"/>
    <row r="429" s="14" customFormat="1" x14ac:dyDescent="0.3"/>
    <row r="430" s="14" customFormat="1" x14ac:dyDescent="0.3"/>
    <row r="431" s="14" customFormat="1" x14ac:dyDescent="0.3"/>
    <row r="432" s="14" customFormat="1" x14ac:dyDescent="0.3"/>
    <row r="433" s="14" customFormat="1" x14ac:dyDescent="0.3"/>
    <row r="434" s="14" customFormat="1" x14ac:dyDescent="0.3"/>
    <row r="435" s="14" customFormat="1" x14ac:dyDescent="0.3"/>
    <row r="436" s="14" customFormat="1" x14ac:dyDescent="0.3"/>
    <row r="437" s="14" customFormat="1" x14ac:dyDescent="0.3"/>
    <row r="438" s="14" customFormat="1" x14ac:dyDescent="0.3"/>
    <row r="439" s="14" customFormat="1" x14ac:dyDescent="0.3"/>
    <row r="440" s="14" customFormat="1" x14ac:dyDescent="0.3"/>
    <row r="441" s="14" customFormat="1" x14ac:dyDescent="0.3"/>
    <row r="442" s="14" customFormat="1" x14ac:dyDescent="0.3"/>
    <row r="443" s="14" customFormat="1" x14ac:dyDescent="0.3"/>
    <row r="444" s="14" customFormat="1" x14ac:dyDescent="0.3"/>
    <row r="445" s="14" customFormat="1" x14ac:dyDescent="0.3"/>
    <row r="446" s="14" customFormat="1" x14ac:dyDescent="0.3"/>
    <row r="447" s="14" customFormat="1" x14ac:dyDescent="0.3"/>
    <row r="448" s="14" customFormat="1" x14ac:dyDescent="0.3"/>
    <row r="449" s="14" customFormat="1" x14ac:dyDescent="0.3"/>
    <row r="450" s="14" customFormat="1" x14ac:dyDescent="0.3"/>
    <row r="451" s="14" customFormat="1" x14ac:dyDescent="0.3"/>
    <row r="452" s="14" customFormat="1" x14ac:dyDescent="0.3"/>
    <row r="453" s="14" customFormat="1" x14ac:dyDescent="0.3"/>
    <row r="454" s="14" customFormat="1" x14ac:dyDescent="0.3"/>
    <row r="455" s="14" customFormat="1" x14ac:dyDescent="0.3"/>
    <row r="456" s="14" customFormat="1" x14ac:dyDescent="0.3"/>
    <row r="457" s="14" customFormat="1" x14ac:dyDescent="0.3"/>
    <row r="458" s="14" customFormat="1" x14ac:dyDescent="0.3"/>
    <row r="459" s="14" customFormat="1" x14ac:dyDescent="0.3"/>
    <row r="460" s="14" customFormat="1" x14ac:dyDescent="0.3"/>
    <row r="461" s="14" customFormat="1" x14ac:dyDescent="0.3"/>
    <row r="462" s="14" customFormat="1" x14ac:dyDescent="0.3"/>
    <row r="463" s="14" customFormat="1" x14ac:dyDescent="0.3"/>
    <row r="464" s="14" customFormat="1" x14ac:dyDescent="0.3"/>
    <row r="465" s="14" customFormat="1" x14ac:dyDescent="0.3"/>
    <row r="466" s="14" customFormat="1" x14ac:dyDescent="0.3"/>
    <row r="467" s="14" customFormat="1" x14ac:dyDescent="0.3"/>
    <row r="468" s="14" customFormat="1" x14ac:dyDescent="0.3"/>
    <row r="469" s="14" customFormat="1" x14ac:dyDescent="0.3"/>
    <row r="470" s="14" customFormat="1" x14ac:dyDescent="0.3"/>
    <row r="471" s="14" customFormat="1" x14ac:dyDescent="0.3"/>
    <row r="472" s="14" customFormat="1" x14ac:dyDescent="0.3"/>
    <row r="473" s="14" customFormat="1" x14ac:dyDescent="0.3"/>
    <row r="474" s="14" customFormat="1" x14ac:dyDescent="0.3"/>
    <row r="475" s="14" customFormat="1" x14ac:dyDescent="0.3"/>
    <row r="476" s="14" customFormat="1" x14ac:dyDescent="0.3"/>
    <row r="477" s="14" customFormat="1" x14ac:dyDescent="0.3"/>
    <row r="478" s="14" customFormat="1" x14ac:dyDescent="0.3"/>
    <row r="479" s="14" customFormat="1" x14ac:dyDescent="0.3"/>
    <row r="480" s="14" customFormat="1" x14ac:dyDescent="0.3"/>
    <row r="481" s="14" customFormat="1" x14ac:dyDescent="0.3"/>
    <row r="482" s="14" customFormat="1" x14ac:dyDescent="0.3"/>
    <row r="483" s="14" customFormat="1" x14ac:dyDescent="0.3"/>
    <row r="484" s="14" customFormat="1" x14ac:dyDescent="0.3"/>
    <row r="485" s="14" customFormat="1" x14ac:dyDescent="0.3"/>
    <row r="486" s="14" customFormat="1" x14ac:dyDescent="0.3"/>
    <row r="487" s="14" customFormat="1" x14ac:dyDescent="0.3"/>
    <row r="488" s="14" customFormat="1" x14ac:dyDescent="0.3"/>
    <row r="489" s="14" customFormat="1" x14ac:dyDescent="0.3"/>
    <row r="490" s="14" customFormat="1" x14ac:dyDescent="0.3"/>
    <row r="491" s="14" customFormat="1" x14ac:dyDescent="0.3"/>
    <row r="492" s="14" customFormat="1" x14ac:dyDescent="0.3"/>
    <row r="493" s="14" customFormat="1" x14ac:dyDescent="0.3"/>
    <row r="494" s="14" customFormat="1" x14ac:dyDescent="0.3"/>
    <row r="495" s="14" customFormat="1" x14ac:dyDescent="0.3"/>
    <row r="496" s="14" customFormat="1" x14ac:dyDescent="0.3"/>
    <row r="497" s="14" customFormat="1" x14ac:dyDescent="0.3"/>
    <row r="498" s="14" customFormat="1" x14ac:dyDescent="0.3"/>
    <row r="499" s="14" customFormat="1" x14ac:dyDescent="0.3"/>
    <row r="500" s="14" customFormat="1" x14ac:dyDescent="0.3"/>
    <row r="501" s="14" customFormat="1" x14ac:dyDescent="0.3"/>
    <row r="502" s="14" customFormat="1" x14ac:dyDescent="0.3"/>
    <row r="503" s="14" customFormat="1" x14ac:dyDescent="0.3"/>
    <row r="504" s="14" customFormat="1" x14ac:dyDescent="0.3"/>
    <row r="505" s="14" customFormat="1" x14ac:dyDescent="0.3"/>
    <row r="506" s="14" customFormat="1" x14ac:dyDescent="0.3"/>
    <row r="507" s="14" customFormat="1" x14ac:dyDescent="0.3"/>
    <row r="508" s="14" customFormat="1" x14ac:dyDescent="0.3"/>
    <row r="509" s="14" customFormat="1" x14ac:dyDescent="0.3"/>
    <row r="510" s="14" customFormat="1" x14ac:dyDescent="0.3"/>
    <row r="511" s="14" customFormat="1" x14ac:dyDescent="0.3"/>
    <row r="512" s="14" customFormat="1" x14ac:dyDescent="0.3"/>
    <row r="513" s="14" customFormat="1" x14ac:dyDescent="0.3"/>
    <row r="514" s="14" customFormat="1" x14ac:dyDescent="0.3"/>
    <row r="515" s="14" customFormat="1" x14ac:dyDescent="0.3"/>
    <row r="516" s="14" customFormat="1" x14ac:dyDescent="0.3"/>
    <row r="517" s="14" customFormat="1" x14ac:dyDescent="0.3"/>
    <row r="518" s="14" customFormat="1" x14ac:dyDescent="0.3"/>
    <row r="519" s="14" customFormat="1" x14ac:dyDescent="0.3"/>
    <row r="520" s="14" customFormat="1" x14ac:dyDescent="0.3"/>
    <row r="521" s="14" customFormat="1" x14ac:dyDescent="0.3"/>
    <row r="522" s="14" customFormat="1" x14ac:dyDescent="0.3"/>
    <row r="523" s="14" customFormat="1" x14ac:dyDescent="0.3"/>
    <row r="524" s="14" customFormat="1" x14ac:dyDescent="0.3"/>
    <row r="525" s="14" customFormat="1" x14ac:dyDescent="0.3"/>
    <row r="526" s="14" customFormat="1" x14ac:dyDescent="0.3"/>
    <row r="527" s="14" customFormat="1" x14ac:dyDescent="0.3"/>
    <row r="528" s="14" customFormat="1" x14ac:dyDescent="0.3"/>
    <row r="529" s="14" customFormat="1" x14ac:dyDescent="0.3"/>
    <row r="530" s="14" customFormat="1" x14ac:dyDescent="0.3"/>
    <row r="531" s="14" customFormat="1" x14ac:dyDescent="0.3"/>
    <row r="532" s="14" customFormat="1" x14ac:dyDescent="0.3"/>
    <row r="533" s="14" customFormat="1" x14ac:dyDescent="0.3"/>
    <row r="534" s="14" customFormat="1" x14ac:dyDescent="0.3"/>
    <row r="535" s="14" customFormat="1" x14ac:dyDescent="0.3"/>
    <row r="536" s="14" customFormat="1" x14ac:dyDescent="0.3"/>
    <row r="537" s="14" customFormat="1" x14ac:dyDescent="0.3"/>
    <row r="538" s="14" customFormat="1" x14ac:dyDescent="0.3"/>
    <row r="539" s="14" customFormat="1" x14ac:dyDescent="0.3"/>
    <row r="540" s="14" customFormat="1" x14ac:dyDescent="0.3"/>
    <row r="541" s="14" customFormat="1" x14ac:dyDescent="0.3"/>
    <row r="542" s="14" customFormat="1" x14ac:dyDescent="0.3"/>
    <row r="543" s="14" customFormat="1" x14ac:dyDescent="0.3"/>
    <row r="544" s="14" customFormat="1" x14ac:dyDescent="0.3"/>
    <row r="545" s="14" customFormat="1" x14ac:dyDescent="0.3"/>
    <row r="546" s="14" customFormat="1" x14ac:dyDescent="0.3"/>
    <row r="547" s="14" customFormat="1" x14ac:dyDescent="0.3"/>
    <row r="548" s="14" customFormat="1" x14ac:dyDescent="0.3"/>
    <row r="549" s="14" customFormat="1" x14ac:dyDescent="0.3"/>
    <row r="550" s="14" customFormat="1" x14ac:dyDescent="0.3"/>
    <row r="551" s="14" customFormat="1" x14ac:dyDescent="0.3"/>
    <row r="552" s="14" customFormat="1" x14ac:dyDescent="0.3"/>
    <row r="553" s="14" customFormat="1" x14ac:dyDescent="0.3"/>
    <row r="554" s="14" customFormat="1" x14ac:dyDescent="0.3"/>
    <row r="555" s="14" customFormat="1" x14ac:dyDescent="0.3"/>
    <row r="556" s="14" customFormat="1" x14ac:dyDescent="0.3"/>
    <row r="557" s="14" customFormat="1" x14ac:dyDescent="0.3"/>
    <row r="558" s="14" customFormat="1" x14ac:dyDescent="0.3"/>
    <row r="559" s="14" customFormat="1" x14ac:dyDescent="0.3"/>
    <row r="560" s="14" customFormat="1" x14ac:dyDescent="0.3"/>
    <row r="561" s="14" customFormat="1" x14ac:dyDescent="0.3"/>
    <row r="562" s="14" customFormat="1" x14ac:dyDescent="0.3"/>
  </sheetData>
  <mergeCells count="30">
    <mergeCell ref="D8:E8"/>
    <mergeCell ref="E2:F2"/>
    <mergeCell ref="D4:E4"/>
    <mergeCell ref="D5:E5"/>
    <mergeCell ref="D6:E6"/>
    <mergeCell ref="D7:E7"/>
    <mergeCell ref="D18:E18"/>
    <mergeCell ref="D9:E9"/>
    <mergeCell ref="D10:E10"/>
    <mergeCell ref="D11:E11"/>
    <mergeCell ref="D12:E12"/>
    <mergeCell ref="D13:E13"/>
    <mergeCell ref="D14:E14"/>
    <mergeCell ref="D15:E15"/>
    <mergeCell ref="D16:E16"/>
    <mergeCell ref="D17:E17"/>
    <mergeCell ref="D19:E19"/>
    <mergeCell ref="D20:E20"/>
    <mergeCell ref="H25:J25"/>
    <mergeCell ref="H28:J28"/>
    <mergeCell ref="D23:J23"/>
    <mergeCell ref="H24:J24"/>
    <mergeCell ref="H26:J26"/>
    <mergeCell ref="H27:J27"/>
    <mergeCell ref="H29:J29"/>
    <mergeCell ref="H30:J30"/>
    <mergeCell ref="C31:C32"/>
    <mergeCell ref="D22:F22"/>
    <mergeCell ref="D31:J31"/>
    <mergeCell ref="D32:J32"/>
  </mergeCells>
  <dataValidations count="1">
    <dataValidation type="list" allowBlank="1" showInputMessage="1" showErrorMessage="1" sqref="G22" xr:uid="{5B9FF169-6680-4FE7-ABAE-396ECD15C051}">
      <formula1>$G$35:$G$36</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1BB7-07EA-47DC-A9BC-579DA9404FF5}">
  <dimension ref="A1:AO247"/>
  <sheetViews>
    <sheetView zoomScale="80" zoomScaleNormal="80" workbookViewId="0">
      <pane ySplit="4" topLeftCell="A5" activePane="bottomLeft" state="frozen"/>
      <selection pane="bottomLeft" activeCell="B3" sqref="B3:B4"/>
    </sheetView>
  </sheetViews>
  <sheetFormatPr defaultRowHeight="14.4" x14ac:dyDescent="0.3"/>
  <cols>
    <col min="1" max="1" width="1.44140625" customWidth="1"/>
    <col min="2" max="2" width="21.21875" customWidth="1"/>
    <col min="3" max="3" width="12.5546875" style="94" customWidth="1"/>
    <col min="4" max="4" width="128.44140625" style="316" customWidth="1"/>
    <col min="5" max="5" width="9.109375" style="94" customWidth="1"/>
    <col min="6" max="6" width="4.77734375" style="94" customWidth="1"/>
    <col min="7" max="10" width="3.44140625" style="94" customWidth="1"/>
    <col min="11" max="11" width="2.88671875" style="94" customWidth="1"/>
    <col min="12" max="12" width="3.88671875" style="94" customWidth="1"/>
    <col min="13" max="14" width="4" style="94" customWidth="1"/>
    <col min="15" max="15" width="3" style="94" customWidth="1"/>
    <col min="16" max="18" width="3.88671875" style="94" customWidth="1"/>
    <col min="19" max="20" width="3.5546875" style="94" customWidth="1"/>
    <col min="21" max="21" width="3.77734375" style="94" customWidth="1"/>
    <col min="22" max="22" width="3" style="94" customWidth="1"/>
    <col min="23" max="23" width="3.21875" style="94" customWidth="1"/>
    <col min="24" max="25" width="3.44140625" style="94" customWidth="1"/>
    <col min="26" max="26" width="3.21875" style="94" customWidth="1"/>
    <col min="27" max="27" width="3.5546875" style="94" customWidth="1"/>
    <col min="28" max="28" width="3.109375" style="94" customWidth="1"/>
    <col min="29" max="29" width="3.77734375" style="94" customWidth="1"/>
    <col min="30" max="30" width="63.44140625" customWidth="1"/>
  </cols>
  <sheetData>
    <row r="1" spans="1:41" ht="6" customHeight="1" x14ac:dyDescent="0.3">
      <c r="A1" s="11"/>
      <c r="B1" s="11"/>
      <c r="C1" s="83"/>
      <c r="D1" s="314"/>
      <c r="E1" s="83"/>
      <c r="F1" s="83"/>
      <c r="G1" s="83"/>
      <c r="H1" s="83"/>
      <c r="I1" s="83"/>
      <c r="J1" s="83"/>
      <c r="K1" s="83"/>
      <c r="L1" s="83"/>
      <c r="M1" s="83"/>
      <c r="N1" s="83"/>
      <c r="O1" s="83"/>
      <c r="P1" s="83"/>
      <c r="Q1" s="83"/>
      <c r="R1" s="83"/>
      <c r="S1" s="83"/>
      <c r="U1" s="83"/>
      <c r="V1" s="83"/>
      <c r="W1" s="83"/>
      <c r="X1" s="83"/>
      <c r="Y1" s="83"/>
      <c r="AC1" s="83"/>
      <c r="AD1" s="11"/>
      <c r="AE1" s="11"/>
      <c r="AF1" s="11"/>
      <c r="AG1" s="11"/>
      <c r="AH1" s="11"/>
      <c r="AI1" s="11"/>
      <c r="AJ1" s="11"/>
      <c r="AK1" s="11"/>
      <c r="AL1" s="11"/>
      <c r="AM1" s="11"/>
      <c r="AN1" s="11"/>
      <c r="AO1" s="11"/>
    </row>
    <row r="2" spans="1:41" x14ac:dyDescent="0.3">
      <c r="A2" s="11"/>
      <c r="B2" s="11"/>
      <c r="C2" s="83"/>
      <c r="D2" s="314"/>
      <c r="E2" s="83"/>
      <c r="F2" s="83"/>
      <c r="G2" s="426" t="s">
        <v>222</v>
      </c>
      <c r="H2" s="426"/>
      <c r="I2" s="426"/>
      <c r="J2" s="426"/>
      <c r="K2" s="426"/>
      <c r="L2" s="426"/>
      <c r="M2" s="426"/>
      <c r="N2" s="426"/>
      <c r="O2" s="426"/>
      <c r="P2" s="426"/>
      <c r="Q2" s="426"/>
      <c r="R2" s="426"/>
      <c r="S2" s="426"/>
      <c r="T2" s="427" t="s">
        <v>223</v>
      </c>
      <c r="U2" s="428"/>
      <c r="V2" s="428"/>
      <c r="W2" s="428"/>
      <c r="X2" s="428"/>
      <c r="Y2" s="428"/>
      <c r="Z2" s="428"/>
      <c r="AA2" s="428"/>
      <c r="AB2" s="428"/>
      <c r="AC2" s="428"/>
      <c r="AD2" s="94"/>
      <c r="AE2" s="11"/>
      <c r="AF2" s="11"/>
      <c r="AG2" s="11"/>
      <c r="AH2" s="11"/>
      <c r="AI2" s="11"/>
      <c r="AJ2" s="11"/>
      <c r="AK2" s="11"/>
      <c r="AL2" s="11"/>
      <c r="AM2" s="11"/>
      <c r="AN2" s="11"/>
      <c r="AO2" s="11"/>
    </row>
    <row r="3" spans="1:41" ht="14.25" customHeight="1" x14ac:dyDescent="0.3">
      <c r="A3" s="11"/>
      <c r="B3" s="429" t="s">
        <v>224</v>
      </c>
      <c r="C3" s="430" t="s">
        <v>225</v>
      </c>
      <c r="D3" s="318" t="s">
        <v>226</v>
      </c>
      <c r="E3" s="429" t="s">
        <v>66</v>
      </c>
      <c r="F3" s="431" t="s">
        <v>227</v>
      </c>
      <c r="G3" s="432" t="s">
        <v>228</v>
      </c>
      <c r="H3" s="432" t="s">
        <v>229</v>
      </c>
      <c r="I3" s="432" t="s">
        <v>230</v>
      </c>
      <c r="J3" s="319"/>
      <c r="K3" s="433" t="s">
        <v>231</v>
      </c>
      <c r="L3" s="433"/>
      <c r="M3" s="433"/>
      <c r="N3" s="433"/>
      <c r="O3" s="433"/>
      <c r="P3" s="433"/>
      <c r="Q3" s="434" t="s">
        <v>47</v>
      </c>
      <c r="R3" s="434"/>
      <c r="S3" s="434"/>
      <c r="T3" s="435" t="s">
        <v>232</v>
      </c>
      <c r="U3" s="435" t="s">
        <v>233</v>
      </c>
      <c r="V3" s="435" t="s">
        <v>234</v>
      </c>
      <c r="W3" s="435" t="s">
        <v>235</v>
      </c>
      <c r="X3" s="435" t="s">
        <v>236</v>
      </c>
      <c r="Y3" s="435" t="s">
        <v>237</v>
      </c>
      <c r="Z3" s="435" t="s">
        <v>238</v>
      </c>
      <c r="AA3" s="435" t="s">
        <v>239</v>
      </c>
      <c r="AB3" s="435" t="s">
        <v>240</v>
      </c>
      <c r="AC3" s="435" t="s">
        <v>241</v>
      </c>
      <c r="AD3" s="436" t="s">
        <v>242</v>
      </c>
      <c r="AE3" s="11"/>
      <c r="AF3" s="11"/>
      <c r="AG3" s="11"/>
      <c r="AH3" s="11"/>
      <c r="AI3" s="11"/>
      <c r="AJ3" s="11"/>
      <c r="AK3" s="11"/>
      <c r="AL3" s="11"/>
      <c r="AM3" s="11"/>
      <c r="AN3" s="11"/>
      <c r="AO3" s="11"/>
    </row>
    <row r="4" spans="1:41" ht="105.75" customHeight="1" x14ac:dyDescent="0.3">
      <c r="A4" s="11"/>
      <c r="B4" s="429"/>
      <c r="C4" s="430"/>
      <c r="D4" s="318"/>
      <c r="E4" s="429"/>
      <c r="F4" s="431"/>
      <c r="G4" s="432"/>
      <c r="H4" s="432"/>
      <c r="I4" s="432"/>
      <c r="J4" s="319" t="s">
        <v>243</v>
      </c>
      <c r="K4" s="319" t="s">
        <v>244</v>
      </c>
      <c r="L4" s="319" t="s">
        <v>245</v>
      </c>
      <c r="M4" s="319" t="s">
        <v>246</v>
      </c>
      <c r="N4" s="319" t="s">
        <v>247</v>
      </c>
      <c r="O4" s="319" t="s">
        <v>248</v>
      </c>
      <c r="P4" s="319" t="s">
        <v>249</v>
      </c>
      <c r="Q4" s="319" t="s">
        <v>250</v>
      </c>
      <c r="R4" s="319" t="s">
        <v>251</v>
      </c>
      <c r="S4" s="319" t="s">
        <v>252</v>
      </c>
      <c r="T4" s="435"/>
      <c r="U4" s="435"/>
      <c r="V4" s="435"/>
      <c r="W4" s="435"/>
      <c r="X4" s="435"/>
      <c r="Y4" s="435"/>
      <c r="Z4" s="435"/>
      <c r="AA4" s="435"/>
      <c r="AB4" s="435"/>
      <c r="AC4" s="435"/>
      <c r="AD4" s="436"/>
      <c r="AE4" s="11"/>
      <c r="AF4" s="11"/>
      <c r="AG4" s="11"/>
      <c r="AH4" s="11"/>
      <c r="AI4" s="11"/>
      <c r="AJ4" s="11"/>
      <c r="AK4" s="11"/>
      <c r="AL4" s="11"/>
      <c r="AM4" s="11"/>
      <c r="AN4" s="11"/>
      <c r="AO4" s="11"/>
    </row>
    <row r="5" spans="1:41" x14ac:dyDescent="0.3">
      <c r="A5" s="11"/>
      <c r="B5" s="123" t="s">
        <v>253</v>
      </c>
      <c r="C5" s="140" t="s">
        <v>254</v>
      </c>
      <c r="D5" s="126" t="s">
        <v>255</v>
      </c>
      <c r="E5" s="129" t="s">
        <v>208</v>
      </c>
      <c r="F5" s="320" t="s">
        <v>256</v>
      </c>
      <c r="G5" s="139" t="s">
        <v>257</v>
      </c>
      <c r="H5" s="139"/>
      <c r="I5" s="139"/>
      <c r="J5" s="139"/>
      <c r="K5" s="139"/>
      <c r="L5" s="139"/>
      <c r="M5" s="139"/>
      <c r="N5" s="139"/>
      <c r="O5" s="139"/>
      <c r="P5" s="139"/>
      <c r="Q5" s="139"/>
      <c r="R5" s="139"/>
      <c r="S5" s="320"/>
      <c r="T5" s="139" t="s">
        <v>257</v>
      </c>
      <c r="U5" s="295" t="s">
        <v>257</v>
      </c>
      <c r="V5" s="295" t="s">
        <v>257</v>
      </c>
      <c r="W5" s="295" t="s">
        <v>257</v>
      </c>
      <c r="X5" s="296"/>
      <c r="Y5" s="296"/>
      <c r="Z5" s="295" t="s">
        <v>257</v>
      </c>
      <c r="AA5" s="295" t="s">
        <v>257</v>
      </c>
      <c r="AB5" s="295" t="s">
        <v>257</v>
      </c>
      <c r="AC5" s="297"/>
      <c r="AD5" s="227"/>
      <c r="AE5" s="11"/>
      <c r="AF5" s="11"/>
      <c r="AG5" s="11"/>
      <c r="AH5" s="11"/>
      <c r="AI5" s="11"/>
      <c r="AJ5" s="11"/>
      <c r="AK5" s="11"/>
      <c r="AL5" s="11"/>
      <c r="AM5" s="11"/>
      <c r="AN5" s="11"/>
      <c r="AO5" s="11"/>
    </row>
    <row r="6" spans="1:41" x14ac:dyDescent="0.3">
      <c r="A6" s="11"/>
      <c r="B6" s="123" t="s">
        <v>258</v>
      </c>
      <c r="C6" s="140" t="s">
        <v>254</v>
      </c>
      <c r="D6" s="126" t="s">
        <v>259</v>
      </c>
      <c r="E6" s="129" t="s">
        <v>208</v>
      </c>
      <c r="F6" s="320" t="s">
        <v>256</v>
      </c>
      <c r="G6" s="139" t="s">
        <v>257</v>
      </c>
      <c r="H6" s="139"/>
      <c r="I6" s="139"/>
      <c r="J6" s="139"/>
      <c r="K6" s="139"/>
      <c r="L6" s="139"/>
      <c r="M6" s="139"/>
      <c r="N6" s="139"/>
      <c r="O6" s="139"/>
      <c r="P6" s="139"/>
      <c r="Q6" s="139"/>
      <c r="R6" s="139"/>
      <c r="S6" s="139"/>
      <c r="T6" s="139" t="s">
        <v>257</v>
      </c>
      <c r="U6" s="295"/>
      <c r="V6" s="295"/>
      <c r="W6" s="295"/>
      <c r="X6" s="296"/>
      <c r="Y6" s="296"/>
      <c r="Z6" s="297"/>
      <c r="AA6" s="297"/>
      <c r="AB6" s="297"/>
      <c r="AC6" s="297"/>
      <c r="AD6" s="227"/>
      <c r="AE6" s="11"/>
      <c r="AF6" s="11"/>
      <c r="AG6" s="11"/>
      <c r="AH6" s="11"/>
      <c r="AI6" s="11"/>
      <c r="AJ6" s="11"/>
      <c r="AK6" s="11"/>
      <c r="AL6" s="11"/>
      <c r="AM6" s="11"/>
      <c r="AN6" s="11"/>
      <c r="AO6" s="11"/>
    </row>
    <row r="7" spans="1:41" x14ac:dyDescent="0.3">
      <c r="A7" s="11"/>
      <c r="B7" s="123" t="s">
        <v>260</v>
      </c>
      <c r="C7" s="321" t="s">
        <v>261</v>
      </c>
      <c r="D7" s="126" t="s">
        <v>262</v>
      </c>
      <c r="E7" s="129" t="s">
        <v>208</v>
      </c>
      <c r="F7" s="320" t="s">
        <v>256</v>
      </c>
      <c r="G7" s="128" t="s">
        <v>257</v>
      </c>
      <c r="H7" s="128"/>
      <c r="I7" s="128"/>
      <c r="J7" s="128"/>
      <c r="K7" s="128"/>
      <c r="L7" s="128"/>
      <c r="M7" s="128"/>
      <c r="N7" s="128"/>
      <c r="O7" s="128"/>
      <c r="P7" s="128"/>
      <c r="Q7" s="128"/>
      <c r="R7" s="128"/>
      <c r="S7" s="128"/>
      <c r="T7" s="139" t="s">
        <v>257</v>
      </c>
      <c r="U7" s="295"/>
      <c r="V7" s="295"/>
      <c r="W7" s="295"/>
      <c r="X7" s="298"/>
      <c r="Y7" s="298"/>
      <c r="Z7" s="295"/>
      <c r="AA7" s="295"/>
      <c r="AB7" s="295"/>
      <c r="AC7" s="295"/>
      <c r="AD7" s="227"/>
      <c r="AE7" s="11"/>
      <c r="AF7" s="11"/>
      <c r="AG7" s="11"/>
      <c r="AH7" s="11"/>
      <c r="AI7" s="11"/>
      <c r="AJ7" s="11"/>
      <c r="AK7" s="11"/>
      <c r="AL7" s="11"/>
      <c r="AM7" s="11"/>
      <c r="AN7" s="11"/>
      <c r="AO7" s="11"/>
    </row>
    <row r="8" spans="1:41" x14ac:dyDescent="0.3">
      <c r="A8" s="11"/>
      <c r="B8" s="123" t="s">
        <v>263</v>
      </c>
      <c r="C8" s="321" t="s">
        <v>261</v>
      </c>
      <c r="D8" s="126" t="s">
        <v>264</v>
      </c>
      <c r="E8" s="129" t="s">
        <v>208</v>
      </c>
      <c r="F8" s="320" t="s">
        <v>256</v>
      </c>
      <c r="G8" s="128" t="s">
        <v>257</v>
      </c>
      <c r="H8" s="128"/>
      <c r="I8" s="128"/>
      <c r="J8" s="128"/>
      <c r="K8" s="128"/>
      <c r="L8" s="128"/>
      <c r="M8" s="128"/>
      <c r="N8" s="128"/>
      <c r="O8" s="128"/>
      <c r="P8" s="128"/>
      <c r="Q8" s="128"/>
      <c r="R8" s="128"/>
      <c r="S8" s="128"/>
      <c r="T8" s="139" t="s">
        <v>257</v>
      </c>
      <c r="U8" s="295"/>
      <c r="V8" s="295"/>
      <c r="W8" s="295"/>
      <c r="X8" s="298"/>
      <c r="Y8" s="298"/>
      <c r="Z8" s="295"/>
      <c r="AA8" s="295"/>
      <c r="AB8" s="295"/>
      <c r="AC8" s="295"/>
      <c r="AD8" s="227"/>
      <c r="AE8" s="11"/>
      <c r="AF8" s="11" t="s">
        <v>0</v>
      </c>
      <c r="AG8" s="11"/>
      <c r="AH8" s="11"/>
      <c r="AI8" s="11"/>
      <c r="AJ8" s="11"/>
      <c r="AK8" s="11"/>
      <c r="AL8" s="11"/>
      <c r="AM8" s="11"/>
      <c r="AN8" s="11"/>
      <c r="AO8" s="11"/>
    </row>
    <row r="9" spans="1:41" x14ac:dyDescent="0.3">
      <c r="A9" s="11"/>
      <c r="B9" s="123" t="s">
        <v>265</v>
      </c>
      <c r="C9" s="321" t="s">
        <v>261</v>
      </c>
      <c r="D9" s="126" t="s">
        <v>266</v>
      </c>
      <c r="E9" s="129" t="s">
        <v>208</v>
      </c>
      <c r="F9" s="320" t="s">
        <v>256</v>
      </c>
      <c r="G9" s="128" t="s">
        <v>257</v>
      </c>
      <c r="H9" s="128"/>
      <c r="I9" s="128"/>
      <c r="J9" s="128"/>
      <c r="K9" s="128"/>
      <c r="L9" s="128"/>
      <c r="M9" s="128"/>
      <c r="N9" s="128"/>
      <c r="O9" s="128"/>
      <c r="P9" s="128"/>
      <c r="Q9" s="128"/>
      <c r="R9" s="128"/>
      <c r="S9" s="128"/>
      <c r="T9" s="139" t="s">
        <v>257</v>
      </c>
      <c r="U9" s="295"/>
      <c r="V9" s="295"/>
      <c r="W9" s="295"/>
      <c r="X9" s="298"/>
      <c r="Y9" s="298"/>
      <c r="Z9" s="295"/>
      <c r="AA9" s="295"/>
      <c r="AB9" s="295"/>
      <c r="AC9" s="295"/>
      <c r="AD9" s="227"/>
      <c r="AE9" s="11"/>
      <c r="AF9" s="11"/>
      <c r="AG9" s="11"/>
      <c r="AH9" s="11"/>
      <c r="AI9" s="11"/>
      <c r="AJ9" s="11"/>
      <c r="AK9" s="11"/>
      <c r="AL9" s="11"/>
      <c r="AM9" s="11"/>
      <c r="AN9" s="11"/>
      <c r="AO9" s="11"/>
    </row>
    <row r="10" spans="1:41" x14ac:dyDescent="0.3">
      <c r="A10" s="11"/>
      <c r="B10" s="123" t="s">
        <v>267</v>
      </c>
      <c r="C10" s="321" t="s">
        <v>268</v>
      </c>
      <c r="D10" s="126" t="s">
        <v>269</v>
      </c>
      <c r="E10" s="129" t="s">
        <v>208</v>
      </c>
      <c r="F10" s="320" t="s">
        <v>256</v>
      </c>
      <c r="G10" s="128" t="s">
        <v>257</v>
      </c>
      <c r="H10" s="128"/>
      <c r="I10" s="128"/>
      <c r="J10" s="128"/>
      <c r="K10" s="128"/>
      <c r="L10" s="128"/>
      <c r="M10" s="128"/>
      <c r="N10" s="128"/>
      <c r="O10" s="128"/>
      <c r="P10" s="128"/>
      <c r="Q10" s="128"/>
      <c r="R10" s="128"/>
      <c r="S10" s="128"/>
      <c r="T10" s="139" t="s">
        <v>257</v>
      </c>
      <c r="U10" s="295"/>
      <c r="V10" s="295"/>
      <c r="W10" s="295"/>
      <c r="X10" s="298"/>
      <c r="Y10" s="298"/>
      <c r="Z10" s="295"/>
      <c r="AA10" s="295"/>
      <c r="AB10" s="295"/>
      <c r="AC10" s="295"/>
      <c r="AD10" s="227"/>
      <c r="AE10" s="11"/>
      <c r="AF10" s="11"/>
      <c r="AG10" s="11"/>
      <c r="AH10" s="11"/>
      <c r="AI10" s="11"/>
      <c r="AJ10" s="11"/>
      <c r="AK10" s="11"/>
      <c r="AL10" s="11"/>
      <c r="AM10" s="11"/>
      <c r="AN10" s="11"/>
      <c r="AO10" s="11"/>
    </row>
    <row r="11" spans="1:41" x14ac:dyDescent="0.3">
      <c r="A11" s="11"/>
      <c r="B11" s="123" t="s">
        <v>270</v>
      </c>
      <c r="C11" s="321" t="s">
        <v>268</v>
      </c>
      <c r="D11" s="126" t="s">
        <v>271</v>
      </c>
      <c r="E11" s="129" t="s">
        <v>208</v>
      </c>
      <c r="F11" s="320" t="s">
        <v>256</v>
      </c>
      <c r="G11" s="128" t="s">
        <v>257</v>
      </c>
      <c r="H11" s="128"/>
      <c r="I11" s="128"/>
      <c r="J11" s="128"/>
      <c r="K11" s="128"/>
      <c r="L11" s="128"/>
      <c r="M11" s="128"/>
      <c r="N11" s="128"/>
      <c r="O11" s="128"/>
      <c r="P11" s="128"/>
      <c r="Q11" s="128"/>
      <c r="R11" s="128"/>
      <c r="S11" s="128"/>
      <c r="T11" s="139" t="s">
        <v>257</v>
      </c>
      <c r="U11" s="295"/>
      <c r="V11" s="295"/>
      <c r="W11" s="295"/>
      <c r="X11" s="298"/>
      <c r="Y11" s="298"/>
      <c r="Z11" s="295"/>
      <c r="AA11" s="295"/>
      <c r="AB11" s="295"/>
      <c r="AC11" s="295"/>
      <c r="AD11" s="227"/>
      <c r="AE11" s="11"/>
      <c r="AF11" s="11"/>
      <c r="AG11" s="11"/>
      <c r="AH11" s="11"/>
      <c r="AI11" s="11"/>
      <c r="AJ11" s="11"/>
      <c r="AK11" s="11"/>
      <c r="AL11" s="11"/>
      <c r="AM11" s="11"/>
      <c r="AN11" s="11"/>
      <c r="AO11" s="11"/>
    </row>
    <row r="12" spans="1:41" x14ac:dyDescent="0.3">
      <c r="A12" s="11"/>
      <c r="B12" s="123" t="s">
        <v>272</v>
      </c>
      <c r="C12" s="261" t="s">
        <v>273</v>
      </c>
      <c r="D12" s="126" t="s">
        <v>274</v>
      </c>
      <c r="E12" s="129" t="s">
        <v>208</v>
      </c>
      <c r="F12" s="320" t="s">
        <v>256</v>
      </c>
      <c r="G12" s="128" t="s">
        <v>257</v>
      </c>
      <c r="H12" s="128"/>
      <c r="I12" s="128"/>
      <c r="J12" s="128"/>
      <c r="K12" s="128"/>
      <c r="L12" s="128"/>
      <c r="M12" s="128"/>
      <c r="N12" s="128"/>
      <c r="O12" s="128"/>
      <c r="P12" s="128"/>
      <c r="Q12" s="128"/>
      <c r="R12" s="128"/>
      <c r="S12" s="128"/>
      <c r="T12" s="139" t="s">
        <v>257</v>
      </c>
      <c r="U12" s="295"/>
      <c r="V12" s="295"/>
      <c r="W12" s="295"/>
      <c r="X12" s="298"/>
      <c r="Y12" s="298"/>
      <c r="Z12" s="295"/>
      <c r="AA12" s="295"/>
      <c r="AB12" s="295"/>
      <c r="AC12" s="295"/>
      <c r="AD12" s="227"/>
      <c r="AE12" s="11"/>
      <c r="AF12" s="11"/>
      <c r="AG12" s="11"/>
      <c r="AH12" s="11"/>
      <c r="AI12" s="11"/>
      <c r="AJ12" s="11"/>
      <c r="AK12" s="11"/>
      <c r="AL12" s="11"/>
      <c r="AM12" s="11"/>
      <c r="AN12" s="11"/>
      <c r="AO12" s="11"/>
    </row>
    <row r="13" spans="1:41" x14ac:dyDescent="0.3">
      <c r="A13" s="11"/>
      <c r="B13" s="123" t="s">
        <v>275</v>
      </c>
      <c r="C13" s="321" t="s">
        <v>276</v>
      </c>
      <c r="D13" s="126" t="s">
        <v>277</v>
      </c>
      <c r="E13" s="129" t="s">
        <v>208</v>
      </c>
      <c r="F13" s="320" t="s">
        <v>256</v>
      </c>
      <c r="G13" s="128" t="s">
        <v>257</v>
      </c>
      <c r="H13" s="128"/>
      <c r="I13" s="128"/>
      <c r="J13" s="128"/>
      <c r="K13" s="128"/>
      <c r="L13" s="128"/>
      <c r="M13" s="128"/>
      <c r="N13" s="128"/>
      <c r="O13" s="128"/>
      <c r="P13" s="128"/>
      <c r="Q13" s="128"/>
      <c r="R13" s="128"/>
      <c r="S13" s="128"/>
      <c r="T13" s="139" t="s">
        <v>257</v>
      </c>
      <c r="U13" s="295"/>
      <c r="V13" s="295"/>
      <c r="W13" s="295"/>
      <c r="X13" s="295"/>
      <c r="Y13" s="295"/>
      <c r="Z13" s="295"/>
      <c r="AA13" s="295"/>
      <c r="AB13" s="295"/>
      <c r="AC13" s="295"/>
      <c r="AD13" s="227"/>
      <c r="AE13" s="11"/>
      <c r="AF13" s="11"/>
      <c r="AG13" s="11"/>
      <c r="AH13" s="11"/>
      <c r="AI13" s="11"/>
      <c r="AJ13" s="11"/>
      <c r="AK13" s="11"/>
      <c r="AL13" s="11"/>
      <c r="AM13" s="11"/>
      <c r="AN13" s="11"/>
      <c r="AO13" s="11"/>
    </row>
    <row r="14" spans="1:41" x14ac:dyDescent="0.3">
      <c r="A14" s="11"/>
      <c r="B14" s="123" t="s">
        <v>278</v>
      </c>
      <c r="C14" s="321" t="s">
        <v>276</v>
      </c>
      <c r="D14" s="126" t="s">
        <v>279</v>
      </c>
      <c r="E14" s="129" t="s">
        <v>208</v>
      </c>
      <c r="F14" s="320" t="s">
        <v>256</v>
      </c>
      <c r="G14" s="128" t="s">
        <v>257</v>
      </c>
      <c r="H14" s="128"/>
      <c r="I14" s="128"/>
      <c r="J14" s="128"/>
      <c r="K14" s="128"/>
      <c r="L14" s="128"/>
      <c r="M14" s="128"/>
      <c r="N14" s="128"/>
      <c r="O14" s="128"/>
      <c r="P14" s="128"/>
      <c r="Q14" s="128"/>
      <c r="R14" s="128"/>
      <c r="S14" s="128"/>
      <c r="T14" s="139" t="s">
        <v>257</v>
      </c>
      <c r="U14" s="295"/>
      <c r="V14" s="295"/>
      <c r="W14" s="295"/>
      <c r="X14" s="295"/>
      <c r="Y14" s="295"/>
      <c r="Z14" s="295"/>
      <c r="AA14" s="295"/>
      <c r="AB14" s="295"/>
      <c r="AC14" s="295"/>
      <c r="AD14" s="227"/>
      <c r="AE14" s="11"/>
      <c r="AF14" s="11"/>
      <c r="AG14" s="11"/>
      <c r="AH14" s="11"/>
      <c r="AI14" s="11"/>
      <c r="AJ14" s="11"/>
      <c r="AK14" s="11"/>
      <c r="AL14" s="11"/>
      <c r="AM14" s="11"/>
      <c r="AN14" s="11"/>
      <c r="AO14" s="11"/>
    </row>
    <row r="15" spans="1:41" x14ac:dyDescent="0.3">
      <c r="A15" s="11"/>
      <c r="B15" s="123" t="s">
        <v>280</v>
      </c>
      <c r="C15" s="321" t="s">
        <v>276</v>
      </c>
      <c r="D15" s="126" t="s">
        <v>281</v>
      </c>
      <c r="E15" s="129" t="s">
        <v>208</v>
      </c>
      <c r="F15" s="320" t="s">
        <v>256</v>
      </c>
      <c r="G15" s="128" t="s">
        <v>257</v>
      </c>
      <c r="H15" s="128"/>
      <c r="I15" s="128"/>
      <c r="J15" s="128"/>
      <c r="K15" s="128"/>
      <c r="L15" s="128"/>
      <c r="M15" s="128"/>
      <c r="N15" s="128"/>
      <c r="O15" s="128"/>
      <c r="P15" s="128"/>
      <c r="Q15" s="128"/>
      <c r="R15" s="128"/>
      <c r="S15" s="128"/>
      <c r="T15" s="139" t="s">
        <v>257</v>
      </c>
      <c r="U15" s="295"/>
      <c r="V15" s="295"/>
      <c r="W15" s="295"/>
      <c r="X15" s="295"/>
      <c r="Y15" s="295"/>
      <c r="Z15" s="295"/>
      <c r="AA15" s="295"/>
      <c r="AB15" s="295"/>
      <c r="AC15" s="295"/>
      <c r="AD15" s="227"/>
      <c r="AE15" s="11"/>
      <c r="AF15" s="11"/>
      <c r="AG15" s="11"/>
      <c r="AH15" s="11"/>
      <c r="AI15" s="11"/>
      <c r="AJ15" s="11"/>
      <c r="AK15" s="11"/>
      <c r="AL15" s="11"/>
      <c r="AM15" s="11"/>
      <c r="AN15" s="11"/>
      <c r="AO15" s="11"/>
    </row>
    <row r="16" spans="1:41" x14ac:dyDescent="0.3">
      <c r="A16" s="11"/>
      <c r="B16" s="123" t="s">
        <v>282</v>
      </c>
      <c r="C16" s="140" t="s">
        <v>283</v>
      </c>
      <c r="D16" s="126" t="s">
        <v>284</v>
      </c>
      <c r="E16" s="129" t="s">
        <v>208</v>
      </c>
      <c r="F16" s="320" t="s">
        <v>256</v>
      </c>
      <c r="G16" s="128" t="s">
        <v>257</v>
      </c>
      <c r="H16" s="128"/>
      <c r="I16" s="128"/>
      <c r="J16" s="128"/>
      <c r="K16" s="128"/>
      <c r="L16" s="128"/>
      <c r="M16" s="128"/>
      <c r="N16" s="128"/>
      <c r="O16" s="128"/>
      <c r="P16" s="128"/>
      <c r="Q16" s="128"/>
      <c r="R16" s="128"/>
      <c r="S16" s="128"/>
      <c r="T16" s="139" t="s">
        <v>257</v>
      </c>
      <c r="U16" s="295"/>
      <c r="V16" s="295"/>
      <c r="W16" s="295"/>
      <c r="X16" s="295"/>
      <c r="Y16" s="295"/>
      <c r="Z16" s="295"/>
      <c r="AA16" s="295"/>
      <c r="AB16" s="295"/>
      <c r="AC16" s="295"/>
      <c r="AD16" s="227"/>
      <c r="AE16" s="11"/>
      <c r="AF16" s="11"/>
      <c r="AG16" s="11"/>
      <c r="AH16" s="11"/>
      <c r="AI16" s="11"/>
      <c r="AJ16" s="11"/>
      <c r="AK16" s="11"/>
      <c r="AL16" s="11"/>
      <c r="AM16" s="11"/>
      <c r="AN16" s="11"/>
      <c r="AO16" s="11"/>
    </row>
    <row r="17" spans="1:41" x14ac:dyDescent="0.3">
      <c r="A17" s="11"/>
      <c r="B17" s="123" t="s">
        <v>285</v>
      </c>
      <c r="C17" s="140" t="s">
        <v>286</v>
      </c>
      <c r="D17" s="126" t="s">
        <v>287</v>
      </c>
      <c r="E17" s="129" t="s">
        <v>208</v>
      </c>
      <c r="F17" s="320" t="s">
        <v>256</v>
      </c>
      <c r="G17" s="128" t="s">
        <v>257</v>
      </c>
      <c r="H17" s="128"/>
      <c r="I17" s="128"/>
      <c r="J17" s="128"/>
      <c r="K17" s="128"/>
      <c r="L17" s="128"/>
      <c r="M17" s="128"/>
      <c r="N17" s="128"/>
      <c r="O17" s="128"/>
      <c r="P17" s="128"/>
      <c r="Q17" s="128"/>
      <c r="R17" s="128"/>
      <c r="S17" s="128"/>
      <c r="T17" s="139" t="s">
        <v>257</v>
      </c>
      <c r="U17" s="295"/>
      <c r="V17" s="295"/>
      <c r="W17" s="295"/>
      <c r="X17" s="298"/>
      <c r="Y17" s="298"/>
      <c r="Z17" s="295"/>
      <c r="AA17" s="295"/>
      <c r="AB17" s="295"/>
      <c r="AC17" s="295"/>
      <c r="AD17" s="227"/>
      <c r="AE17" s="11"/>
      <c r="AF17" s="11"/>
      <c r="AG17" s="11"/>
      <c r="AH17" s="11"/>
      <c r="AI17" s="11"/>
      <c r="AJ17" s="11"/>
      <c r="AK17" s="11"/>
      <c r="AL17" s="11"/>
      <c r="AM17" s="11"/>
      <c r="AN17" s="11"/>
      <c r="AO17" s="11"/>
    </row>
    <row r="18" spans="1:41" x14ac:dyDescent="0.3">
      <c r="A18" s="11"/>
      <c r="B18" s="123" t="s">
        <v>288</v>
      </c>
      <c r="C18" s="261" t="s">
        <v>289</v>
      </c>
      <c r="D18" s="126" t="s">
        <v>290</v>
      </c>
      <c r="E18" s="129" t="s">
        <v>208</v>
      </c>
      <c r="F18" s="320" t="s">
        <v>256</v>
      </c>
      <c r="G18" s="128" t="s">
        <v>257</v>
      </c>
      <c r="H18" s="128"/>
      <c r="I18" s="128"/>
      <c r="J18" s="128"/>
      <c r="K18" s="128"/>
      <c r="L18" s="128"/>
      <c r="M18" s="128"/>
      <c r="N18" s="128"/>
      <c r="O18" s="128"/>
      <c r="P18" s="128"/>
      <c r="Q18" s="128"/>
      <c r="R18" s="128"/>
      <c r="S18" s="128"/>
      <c r="T18" s="139" t="s">
        <v>257</v>
      </c>
      <c r="U18" s="295"/>
      <c r="V18" s="295"/>
      <c r="W18" s="295"/>
      <c r="X18" s="295"/>
      <c r="Y18" s="295"/>
      <c r="Z18" s="295"/>
      <c r="AA18" s="295"/>
      <c r="AB18" s="295"/>
      <c r="AC18" s="295"/>
      <c r="AD18" s="227"/>
      <c r="AE18" s="11"/>
      <c r="AF18" s="11"/>
      <c r="AG18" s="11"/>
      <c r="AH18" s="11"/>
      <c r="AI18" s="11"/>
      <c r="AJ18" s="11"/>
      <c r="AK18" s="11"/>
      <c r="AL18" s="11"/>
      <c r="AM18" s="11"/>
      <c r="AN18" s="11"/>
      <c r="AO18" s="11"/>
    </row>
    <row r="19" spans="1:41" x14ac:dyDescent="0.3">
      <c r="A19" s="11"/>
      <c r="B19" s="123" t="s">
        <v>291</v>
      </c>
      <c r="C19" s="261" t="s">
        <v>289</v>
      </c>
      <c r="D19" s="126" t="s">
        <v>292</v>
      </c>
      <c r="E19" s="129" t="s">
        <v>208</v>
      </c>
      <c r="F19" s="320" t="s">
        <v>256</v>
      </c>
      <c r="G19" s="128" t="s">
        <v>257</v>
      </c>
      <c r="H19" s="128"/>
      <c r="I19" s="128"/>
      <c r="J19" s="128"/>
      <c r="K19" s="128"/>
      <c r="L19" s="128"/>
      <c r="M19" s="128"/>
      <c r="N19" s="128"/>
      <c r="O19" s="128"/>
      <c r="P19" s="128"/>
      <c r="Q19" s="128"/>
      <c r="R19" s="128"/>
      <c r="S19" s="128"/>
      <c r="T19" s="139" t="s">
        <v>257</v>
      </c>
      <c r="U19" s="295"/>
      <c r="V19" s="295"/>
      <c r="W19" s="295"/>
      <c r="X19" s="295"/>
      <c r="Y19" s="295"/>
      <c r="Z19" s="295"/>
      <c r="AA19" s="295"/>
      <c r="AB19" s="295"/>
      <c r="AC19" s="295"/>
      <c r="AD19" s="227"/>
      <c r="AE19" s="11"/>
      <c r="AF19" s="11"/>
      <c r="AG19" s="11"/>
      <c r="AH19" s="11"/>
      <c r="AI19" s="11"/>
      <c r="AJ19" s="11"/>
      <c r="AK19" s="11"/>
      <c r="AL19" s="11"/>
      <c r="AM19" s="11"/>
      <c r="AN19" s="11"/>
      <c r="AO19" s="11"/>
    </row>
    <row r="20" spans="1:41" x14ac:dyDescent="0.3">
      <c r="A20" s="11"/>
      <c r="B20" s="123" t="s">
        <v>293</v>
      </c>
      <c r="C20" s="261" t="s">
        <v>294</v>
      </c>
      <c r="D20" s="126" t="s">
        <v>271</v>
      </c>
      <c r="E20" s="129" t="s">
        <v>208</v>
      </c>
      <c r="F20" s="320" t="s">
        <v>256</v>
      </c>
      <c r="G20" s="128" t="s">
        <v>257</v>
      </c>
      <c r="H20" s="128"/>
      <c r="I20" s="128"/>
      <c r="J20" s="128"/>
      <c r="K20" s="128"/>
      <c r="L20" s="128"/>
      <c r="M20" s="128"/>
      <c r="N20" s="128"/>
      <c r="O20" s="128"/>
      <c r="P20" s="128"/>
      <c r="Q20" s="128"/>
      <c r="R20" s="128"/>
      <c r="S20" s="128"/>
      <c r="T20" s="139" t="s">
        <v>257</v>
      </c>
      <c r="U20" s="295"/>
      <c r="V20" s="295"/>
      <c r="W20" s="295"/>
      <c r="X20" s="298"/>
      <c r="Y20" s="298"/>
      <c r="Z20" s="295"/>
      <c r="AA20" s="295"/>
      <c r="AB20" s="295"/>
      <c r="AC20" s="295"/>
      <c r="AD20" s="227"/>
      <c r="AE20" s="11"/>
      <c r="AF20" s="11"/>
      <c r="AG20" s="11"/>
      <c r="AH20" s="11"/>
      <c r="AI20" s="11"/>
      <c r="AJ20" s="11"/>
      <c r="AK20" s="11"/>
      <c r="AL20" s="11"/>
      <c r="AM20" s="11"/>
      <c r="AN20" s="11"/>
      <c r="AO20" s="11"/>
    </row>
    <row r="21" spans="1:41" x14ac:dyDescent="0.3">
      <c r="A21" s="11"/>
      <c r="B21" s="123" t="s">
        <v>295</v>
      </c>
      <c r="C21" s="140" t="s">
        <v>296</v>
      </c>
      <c r="D21" s="126" t="s">
        <v>297</v>
      </c>
      <c r="E21" s="129" t="s">
        <v>208</v>
      </c>
      <c r="F21" s="320" t="s">
        <v>298</v>
      </c>
      <c r="G21" s="128" t="s">
        <v>257</v>
      </c>
      <c r="H21" s="128"/>
      <c r="I21" s="128"/>
      <c r="J21" s="128"/>
      <c r="K21" s="128"/>
      <c r="L21" s="128"/>
      <c r="M21" s="128"/>
      <c r="N21" s="128"/>
      <c r="O21" s="128"/>
      <c r="P21" s="128"/>
      <c r="Q21" s="128"/>
      <c r="R21" s="128"/>
      <c r="S21" s="128"/>
      <c r="T21" s="139" t="s">
        <v>257</v>
      </c>
      <c r="U21" s="295" t="s">
        <v>257</v>
      </c>
      <c r="V21" s="295" t="s">
        <v>257</v>
      </c>
      <c r="W21" s="295"/>
      <c r="X21" s="298"/>
      <c r="Y21" s="298"/>
      <c r="Z21" s="295"/>
      <c r="AA21" s="295"/>
      <c r="AB21" s="295"/>
      <c r="AC21" s="295"/>
      <c r="AD21" s="227"/>
      <c r="AE21" s="11"/>
      <c r="AF21" s="11"/>
      <c r="AG21" s="11"/>
      <c r="AH21" s="11"/>
      <c r="AI21" s="11"/>
      <c r="AJ21" s="11"/>
      <c r="AK21" s="11"/>
      <c r="AL21" s="11"/>
      <c r="AM21" s="11"/>
      <c r="AN21" s="11"/>
      <c r="AO21" s="11"/>
    </row>
    <row r="22" spans="1:41" x14ac:dyDescent="0.3">
      <c r="A22" s="11"/>
      <c r="B22" s="123" t="s">
        <v>299</v>
      </c>
      <c r="C22" s="140" t="s">
        <v>296</v>
      </c>
      <c r="D22" s="126" t="s">
        <v>300</v>
      </c>
      <c r="E22" s="129" t="s">
        <v>208</v>
      </c>
      <c r="F22" s="320" t="s">
        <v>298</v>
      </c>
      <c r="G22" s="128" t="s">
        <v>257</v>
      </c>
      <c r="H22" s="128"/>
      <c r="I22" s="128"/>
      <c r="J22" s="128"/>
      <c r="K22" s="128"/>
      <c r="L22" s="128"/>
      <c r="M22" s="128"/>
      <c r="N22" s="128"/>
      <c r="O22" s="128"/>
      <c r="P22" s="128"/>
      <c r="Q22" s="128"/>
      <c r="R22" s="128"/>
      <c r="S22" s="128"/>
      <c r="T22" s="139" t="s">
        <v>257</v>
      </c>
      <c r="U22" s="295"/>
      <c r="V22" s="295"/>
      <c r="W22" s="295"/>
      <c r="X22" s="298"/>
      <c r="Y22" s="298"/>
      <c r="Z22" s="295"/>
      <c r="AA22" s="295"/>
      <c r="AB22" s="295"/>
      <c r="AC22" s="295"/>
      <c r="AD22" s="227"/>
      <c r="AE22" s="11"/>
      <c r="AF22" s="11"/>
      <c r="AG22" s="11"/>
      <c r="AH22" s="11"/>
      <c r="AI22" s="11"/>
      <c r="AJ22" s="11"/>
      <c r="AK22" s="11"/>
      <c r="AL22" s="11"/>
      <c r="AM22" s="11"/>
      <c r="AN22" s="11"/>
      <c r="AO22" s="11"/>
    </row>
    <row r="23" spans="1:41" x14ac:dyDescent="0.3">
      <c r="A23" s="11"/>
      <c r="B23" s="123" t="s">
        <v>301</v>
      </c>
      <c r="C23" s="140" t="s">
        <v>302</v>
      </c>
      <c r="D23" s="126" t="s">
        <v>303</v>
      </c>
      <c r="E23" s="129" t="s">
        <v>208</v>
      </c>
      <c r="F23" s="320" t="s">
        <v>298</v>
      </c>
      <c r="G23" s="128" t="s">
        <v>257</v>
      </c>
      <c r="H23" s="128"/>
      <c r="I23" s="128"/>
      <c r="J23" s="128"/>
      <c r="K23" s="128"/>
      <c r="L23" s="128"/>
      <c r="M23" s="128"/>
      <c r="N23" s="128"/>
      <c r="O23" s="128"/>
      <c r="P23" s="128"/>
      <c r="Q23" s="128"/>
      <c r="R23" s="128"/>
      <c r="S23" s="128"/>
      <c r="T23" s="139" t="s">
        <v>257</v>
      </c>
      <c r="U23" s="295"/>
      <c r="V23" s="295"/>
      <c r="W23" s="295"/>
      <c r="X23" s="298"/>
      <c r="Y23" s="298"/>
      <c r="Z23" s="295"/>
      <c r="AA23" s="295"/>
      <c r="AB23" s="295"/>
      <c r="AC23" s="295"/>
      <c r="AD23" s="227"/>
      <c r="AE23" s="11"/>
      <c r="AF23" s="11"/>
      <c r="AG23" s="11"/>
      <c r="AH23" s="11"/>
      <c r="AI23" s="11"/>
      <c r="AJ23" s="11"/>
      <c r="AK23" s="11"/>
      <c r="AL23" s="11"/>
      <c r="AM23" s="11"/>
      <c r="AN23" s="11"/>
      <c r="AO23" s="11"/>
    </row>
    <row r="24" spans="1:41" x14ac:dyDescent="0.3">
      <c r="A24" s="11"/>
      <c r="B24" s="123" t="s">
        <v>304</v>
      </c>
      <c r="C24" s="140" t="s">
        <v>305</v>
      </c>
      <c r="D24" s="126" t="s">
        <v>306</v>
      </c>
      <c r="E24" s="129" t="s">
        <v>208</v>
      </c>
      <c r="F24" s="320" t="s">
        <v>307</v>
      </c>
      <c r="G24" s="128" t="s">
        <v>257</v>
      </c>
      <c r="H24" s="128"/>
      <c r="I24" s="128"/>
      <c r="J24" s="128"/>
      <c r="K24" s="128"/>
      <c r="L24" s="128"/>
      <c r="M24" s="128"/>
      <c r="N24" s="128"/>
      <c r="O24" s="128"/>
      <c r="P24" s="128"/>
      <c r="Q24" s="128"/>
      <c r="R24" s="128"/>
      <c r="S24" s="128"/>
      <c r="T24" s="139" t="s">
        <v>257</v>
      </c>
      <c r="U24" s="295"/>
      <c r="V24" s="295"/>
      <c r="W24" s="295"/>
      <c r="X24" s="298"/>
      <c r="Y24" s="298"/>
      <c r="Z24" s="295"/>
      <c r="AA24" s="295"/>
      <c r="AB24" s="295"/>
      <c r="AC24" s="295"/>
      <c r="AD24" s="227"/>
      <c r="AE24" s="11"/>
      <c r="AF24" s="11"/>
      <c r="AG24" s="11"/>
      <c r="AH24" s="11"/>
      <c r="AI24" s="11"/>
      <c r="AJ24" s="11"/>
      <c r="AK24" s="11"/>
      <c r="AL24" s="11"/>
      <c r="AM24" s="11"/>
      <c r="AN24" s="11"/>
      <c r="AO24" s="11"/>
    </row>
    <row r="25" spans="1:41" x14ac:dyDescent="0.3">
      <c r="A25" s="11"/>
      <c r="B25" s="123" t="s">
        <v>308</v>
      </c>
      <c r="C25" s="140" t="s">
        <v>309</v>
      </c>
      <c r="D25" s="126" t="s">
        <v>310</v>
      </c>
      <c r="E25" s="129" t="s">
        <v>208</v>
      </c>
      <c r="F25" s="320" t="s">
        <v>298</v>
      </c>
      <c r="G25" s="128" t="s">
        <v>257</v>
      </c>
      <c r="H25" s="128"/>
      <c r="I25" s="128"/>
      <c r="J25" s="128"/>
      <c r="K25" s="128"/>
      <c r="L25" s="128"/>
      <c r="M25" s="128"/>
      <c r="N25" s="128"/>
      <c r="O25" s="128"/>
      <c r="P25" s="128"/>
      <c r="Q25" s="128"/>
      <c r="R25" s="128"/>
      <c r="S25" s="128"/>
      <c r="T25" s="139" t="s">
        <v>257</v>
      </c>
      <c r="U25" s="295"/>
      <c r="V25" s="295"/>
      <c r="W25" s="295"/>
      <c r="X25" s="298"/>
      <c r="Y25" s="298"/>
      <c r="Z25" s="295"/>
      <c r="AA25" s="295"/>
      <c r="AB25" s="295"/>
      <c r="AC25" s="295"/>
      <c r="AD25" s="227"/>
      <c r="AE25" s="11"/>
      <c r="AF25" s="11"/>
      <c r="AG25" s="11"/>
      <c r="AH25" s="11"/>
      <c r="AI25" s="11"/>
      <c r="AJ25" s="11"/>
      <c r="AK25" s="11"/>
      <c r="AL25" s="11"/>
      <c r="AM25" s="11"/>
      <c r="AN25" s="11"/>
      <c r="AO25" s="11"/>
    </row>
    <row r="26" spans="1:41" x14ac:dyDescent="0.3">
      <c r="A26" s="11"/>
      <c r="B26" s="123" t="s">
        <v>311</v>
      </c>
      <c r="C26" s="140" t="s">
        <v>309</v>
      </c>
      <c r="D26" s="126" t="s">
        <v>312</v>
      </c>
      <c r="E26" s="129" t="s">
        <v>208</v>
      </c>
      <c r="F26" s="320" t="s">
        <v>298</v>
      </c>
      <c r="G26" s="128" t="s">
        <v>257</v>
      </c>
      <c r="H26" s="128"/>
      <c r="I26" s="128"/>
      <c r="J26" s="128"/>
      <c r="K26" s="128"/>
      <c r="L26" s="128"/>
      <c r="M26" s="128"/>
      <c r="N26" s="128"/>
      <c r="O26" s="128"/>
      <c r="P26" s="128"/>
      <c r="Q26" s="128"/>
      <c r="R26" s="128"/>
      <c r="S26" s="128"/>
      <c r="T26" s="139" t="s">
        <v>257</v>
      </c>
      <c r="U26" s="295"/>
      <c r="V26" s="295"/>
      <c r="W26" s="295"/>
      <c r="X26" s="298"/>
      <c r="Y26" s="298"/>
      <c r="Z26" s="295"/>
      <c r="AA26" s="295"/>
      <c r="AB26" s="295"/>
      <c r="AC26" s="295"/>
      <c r="AD26" s="227"/>
      <c r="AE26" s="11"/>
      <c r="AF26" s="11"/>
      <c r="AG26" s="11"/>
      <c r="AH26" s="11"/>
      <c r="AI26" s="11"/>
      <c r="AJ26" s="11"/>
      <c r="AK26" s="11"/>
      <c r="AL26" s="11"/>
      <c r="AM26" s="11"/>
      <c r="AN26" s="11"/>
      <c r="AO26" s="11"/>
    </row>
    <row r="27" spans="1:41" x14ac:dyDescent="0.3">
      <c r="A27" s="11"/>
      <c r="B27" s="123" t="s">
        <v>313</v>
      </c>
      <c r="C27" s="140" t="s">
        <v>309</v>
      </c>
      <c r="D27" s="126" t="s">
        <v>314</v>
      </c>
      <c r="E27" s="129" t="s">
        <v>208</v>
      </c>
      <c r="F27" s="320" t="s">
        <v>298</v>
      </c>
      <c r="G27" s="128" t="s">
        <v>257</v>
      </c>
      <c r="H27" s="128"/>
      <c r="I27" s="128"/>
      <c r="J27" s="128"/>
      <c r="K27" s="128"/>
      <c r="L27" s="128"/>
      <c r="M27" s="128"/>
      <c r="N27" s="128"/>
      <c r="O27" s="128"/>
      <c r="P27" s="128"/>
      <c r="Q27" s="128"/>
      <c r="R27" s="128"/>
      <c r="S27" s="128"/>
      <c r="T27" s="139" t="s">
        <v>257</v>
      </c>
      <c r="U27" s="295"/>
      <c r="V27" s="295"/>
      <c r="W27" s="295"/>
      <c r="X27" s="298"/>
      <c r="Y27" s="298"/>
      <c r="Z27" s="295"/>
      <c r="AA27" s="295"/>
      <c r="AB27" s="295"/>
      <c r="AC27" s="295"/>
      <c r="AD27" s="227"/>
      <c r="AE27" s="11"/>
      <c r="AF27" s="11"/>
      <c r="AG27" s="11"/>
      <c r="AH27" s="11"/>
      <c r="AI27" s="11"/>
      <c r="AJ27" s="11"/>
      <c r="AK27" s="11"/>
      <c r="AL27" s="11"/>
      <c r="AM27" s="11"/>
      <c r="AN27" s="11"/>
      <c r="AO27" s="11"/>
    </row>
    <row r="28" spans="1:41" x14ac:dyDescent="0.3">
      <c r="A28" s="11"/>
      <c r="B28" s="123" t="s">
        <v>315</v>
      </c>
      <c r="C28" s="140" t="s">
        <v>309</v>
      </c>
      <c r="D28" s="126" t="s">
        <v>314</v>
      </c>
      <c r="E28" s="129" t="s">
        <v>208</v>
      </c>
      <c r="F28" s="320" t="s">
        <v>298</v>
      </c>
      <c r="G28" s="128" t="s">
        <v>257</v>
      </c>
      <c r="H28" s="128"/>
      <c r="I28" s="128"/>
      <c r="J28" s="128"/>
      <c r="K28" s="128"/>
      <c r="L28" s="128"/>
      <c r="M28" s="128"/>
      <c r="N28" s="128"/>
      <c r="O28" s="128"/>
      <c r="P28" s="128"/>
      <c r="Q28" s="128"/>
      <c r="R28" s="128"/>
      <c r="S28" s="128"/>
      <c r="T28" s="139" t="s">
        <v>257</v>
      </c>
      <c r="U28" s="295"/>
      <c r="V28" s="295"/>
      <c r="W28" s="295"/>
      <c r="X28" s="298"/>
      <c r="Y28" s="298"/>
      <c r="Z28" s="295"/>
      <c r="AA28" s="295"/>
      <c r="AB28" s="295"/>
      <c r="AC28" s="295"/>
      <c r="AD28" s="227"/>
      <c r="AE28" s="11"/>
      <c r="AF28" s="11"/>
      <c r="AG28" s="11"/>
      <c r="AH28" s="11"/>
      <c r="AI28" s="11"/>
      <c r="AJ28" s="11"/>
      <c r="AK28" s="11"/>
      <c r="AL28" s="11"/>
      <c r="AM28" s="11"/>
      <c r="AN28" s="11"/>
      <c r="AO28" s="11"/>
    </row>
    <row r="29" spans="1:41" x14ac:dyDescent="0.3">
      <c r="A29" s="11"/>
      <c r="B29" s="123" t="s">
        <v>316</v>
      </c>
      <c r="C29" s="140" t="s">
        <v>317</v>
      </c>
      <c r="D29" s="126" t="s">
        <v>318</v>
      </c>
      <c r="E29" s="129" t="s">
        <v>208</v>
      </c>
      <c r="F29" s="320" t="s">
        <v>319</v>
      </c>
      <c r="G29" s="128" t="s">
        <v>257</v>
      </c>
      <c r="H29" s="128"/>
      <c r="I29" s="128"/>
      <c r="J29" s="128"/>
      <c r="K29" s="128"/>
      <c r="L29" s="128"/>
      <c r="M29" s="128"/>
      <c r="N29" s="128"/>
      <c r="O29" s="128"/>
      <c r="P29" s="128"/>
      <c r="Q29" s="128"/>
      <c r="R29" s="128"/>
      <c r="S29" s="128"/>
      <c r="T29" s="139" t="s">
        <v>257</v>
      </c>
      <c r="U29" s="295"/>
      <c r="V29" s="295"/>
      <c r="W29" s="295"/>
      <c r="X29" s="298"/>
      <c r="Y29" s="298"/>
      <c r="Z29" s="295"/>
      <c r="AA29" s="295"/>
      <c r="AB29" s="295"/>
      <c r="AC29" s="295"/>
      <c r="AD29" s="227"/>
      <c r="AE29" s="11"/>
      <c r="AF29" s="11"/>
      <c r="AG29" s="11"/>
      <c r="AH29" s="11"/>
      <c r="AI29" s="11"/>
      <c r="AJ29" s="11"/>
      <c r="AK29" s="11"/>
      <c r="AL29" s="11"/>
      <c r="AM29" s="11"/>
      <c r="AN29" s="11"/>
      <c r="AO29" s="11"/>
    </row>
    <row r="30" spans="1:41" x14ac:dyDescent="0.3">
      <c r="A30" s="11"/>
      <c r="B30" s="123" t="s">
        <v>320</v>
      </c>
      <c r="C30" s="140" t="s">
        <v>317</v>
      </c>
      <c r="D30" s="126" t="s">
        <v>321</v>
      </c>
      <c r="E30" s="129" t="s">
        <v>208</v>
      </c>
      <c r="F30" s="320" t="s">
        <v>319</v>
      </c>
      <c r="G30" s="128" t="s">
        <v>257</v>
      </c>
      <c r="H30" s="128"/>
      <c r="I30" s="128"/>
      <c r="J30" s="128"/>
      <c r="K30" s="128"/>
      <c r="L30" s="128"/>
      <c r="M30" s="128"/>
      <c r="N30" s="128"/>
      <c r="O30" s="128"/>
      <c r="P30" s="128"/>
      <c r="Q30" s="128"/>
      <c r="R30" s="128"/>
      <c r="S30" s="128"/>
      <c r="T30" s="139" t="s">
        <v>257</v>
      </c>
      <c r="U30" s="295"/>
      <c r="V30" s="295"/>
      <c r="W30" s="295"/>
      <c r="X30" s="298"/>
      <c r="Y30" s="298"/>
      <c r="Z30" s="295"/>
      <c r="AA30" s="295"/>
      <c r="AB30" s="295"/>
      <c r="AC30" s="295"/>
      <c r="AD30" s="227"/>
      <c r="AE30" s="11"/>
      <c r="AF30" s="11"/>
      <c r="AG30" s="11"/>
      <c r="AH30" s="11"/>
      <c r="AI30" s="11"/>
      <c r="AJ30" s="11"/>
      <c r="AK30" s="11"/>
      <c r="AL30" s="11"/>
      <c r="AM30" s="11"/>
      <c r="AN30" s="11"/>
      <c r="AO30" s="11"/>
    </row>
    <row r="31" spans="1:41" x14ac:dyDescent="0.3">
      <c r="A31" s="11"/>
      <c r="B31" s="123" t="s">
        <v>322</v>
      </c>
      <c r="C31" s="140" t="s">
        <v>323</v>
      </c>
      <c r="D31" s="126" t="s">
        <v>324</v>
      </c>
      <c r="E31" s="130" t="s">
        <v>208</v>
      </c>
      <c r="F31" s="320" t="s">
        <v>256</v>
      </c>
      <c r="G31" s="128"/>
      <c r="H31" s="128" t="s">
        <v>257</v>
      </c>
      <c r="I31" s="128"/>
      <c r="J31" s="128"/>
      <c r="K31" s="128"/>
      <c r="L31" s="128"/>
      <c r="M31" s="128"/>
      <c r="N31" s="128"/>
      <c r="O31" s="128"/>
      <c r="P31" s="128"/>
      <c r="Q31" s="128"/>
      <c r="R31" s="128"/>
      <c r="S31" s="128"/>
      <c r="T31" s="139"/>
      <c r="U31" s="295" t="s">
        <v>257</v>
      </c>
      <c r="V31" s="295" t="s">
        <v>257</v>
      </c>
      <c r="W31" s="295" t="s">
        <v>257</v>
      </c>
      <c r="X31" s="295"/>
      <c r="Y31" s="295"/>
      <c r="Z31" s="295"/>
      <c r="AA31" s="295"/>
      <c r="AB31" s="295"/>
      <c r="AC31" s="295"/>
      <c r="AD31" s="227"/>
      <c r="AE31" s="11"/>
      <c r="AF31" s="11"/>
      <c r="AG31" s="11"/>
      <c r="AH31" s="11"/>
      <c r="AI31" s="11"/>
      <c r="AJ31" s="11"/>
      <c r="AK31" s="11"/>
      <c r="AL31" s="11"/>
      <c r="AM31" s="11"/>
      <c r="AN31" s="11"/>
      <c r="AO31" s="11"/>
    </row>
    <row r="32" spans="1:41" x14ac:dyDescent="0.3">
      <c r="A32" s="11"/>
      <c r="B32" s="123" t="s">
        <v>325</v>
      </c>
      <c r="C32" s="284" t="s">
        <v>326</v>
      </c>
      <c r="D32" s="126" t="s">
        <v>327</v>
      </c>
      <c r="E32" s="130" t="s">
        <v>208</v>
      </c>
      <c r="F32" s="320" t="s">
        <v>256</v>
      </c>
      <c r="G32" s="128"/>
      <c r="H32" s="128" t="s">
        <v>257</v>
      </c>
      <c r="I32" s="128"/>
      <c r="J32" s="128"/>
      <c r="K32" s="128"/>
      <c r="L32" s="128"/>
      <c r="M32" s="128"/>
      <c r="N32" s="128"/>
      <c r="O32" s="128"/>
      <c r="P32" s="128"/>
      <c r="Q32" s="128"/>
      <c r="R32" s="128"/>
      <c r="S32" s="128"/>
      <c r="T32" s="139"/>
      <c r="U32" s="295" t="s">
        <v>257</v>
      </c>
      <c r="V32" s="295" t="s">
        <v>257</v>
      </c>
      <c r="W32" s="295" t="s">
        <v>257</v>
      </c>
      <c r="X32" s="295"/>
      <c r="Y32" s="295"/>
      <c r="Z32" s="295" t="s">
        <v>257</v>
      </c>
      <c r="AA32" s="295" t="s">
        <v>257</v>
      </c>
      <c r="AB32" s="295" t="s">
        <v>257</v>
      </c>
      <c r="AC32" s="295"/>
      <c r="AD32" s="227"/>
      <c r="AE32" s="11"/>
      <c r="AF32" s="11"/>
      <c r="AG32" s="11"/>
      <c r="AH32" s="11"/>
      <c r="AI32" s="11"/>
      <c r="AJ32" s="11"/>
      <c r="AK32" s="11"/>
      <c r="AL32" s="11"/>
      <c r="AM32" s="11"/>
      <c r="AN32" s="11"/>
      <c r="AO32" s="11"/>
    </row>
    <row r="33" spans="1:41" x14ac:dyDescent="0.3">
      <c r="A33" s="11"/>
      <c r="B33" s="123" t="s">
        <v>328</v>
      </c>
      <c r="C33" s="284" t="s">
        <v>326</v>
      </c>
      <c r="D33" s="126" t="s">
        <v>329</v>
      </c>
      <c r="E33" s="130" t="s">
        <v>208</v>
      </c>
      <c r="F33" s="320" t="s">
        <v>256</v>
      </c>
      <c r="G33" s="128"/>
      <c r="H33" s="128" t="s">
        <v>257</v>
      </c>
      <c r="I33" s="128"/>
      <c r="J33" s="128"/>
      <c r="K33" s="128"/>
      <c r="L33" s="128"/>
      <c r="M33" s="128"/>
      <c r="N33" s="128"/>
      <c r="O33" s="128"/>
      <c r="P33" s="128"/>
      <c r="Q33" s="128"/>
      <c r="R33" s="128"/>
      <c r="S33" s="128"/>
      <c r="T33" s="139"/>
      <c r="U33" s="295" t="s">
        <v>257</v>
      </c>
      <c r="V33" s="295" t="s">
        <v>257</v>
      </c>
      <c r="W33" s="295" t="s">
        <v>257</v>
      </c>
      <c r="X33" s="295"/>
      <c r="Y33" s="295"/>
      <c r="Z33" s="295" t="s">
        <v>257</v>
      </c>
      <c r="AA33" s="295" t="s">
        <v>257</v>
      </c>
      <c r="AB33" s="295" t="s">
        <v>257</v>
      </c>
      <c r="AC33" s="295"/>
      <c r="AD33" s="227"/>
      <c r="AE33" s="11"/>
      <c r="AF33" s="11"/>
      <c r="AG33" s="11"/>
      <c r="AH33" s="11"/>
      <c r="AI33" s="11"/>
      <c r="AJ33" s="11"/>
      <c r="AK33" s="11"/>
      <c r="AL33" s="11"/>
      <c r="AM33" s="11"/>
      <c r="AN33" s="11"/>
      <c r="AO33" s="11"/>
    </row>
    <row r="34" spans="1:41" x14ac:dyDescent="0.3">
      <c r="A34" s="11"/>
      <c r="B34" s="123" t="s">
        <v>330</v>
      </c>
      <c r="C34" s="284" t="s">
        <v>326</v>
      </c>
      <c r="D34" s="126" t="s">
        <v>331</v>
      </c>
      <c r="E34" s="130" t="s">
        <v>208</v>
      </c>
      <c r="F34" s="320" t="s">
        <v>298</v>
      </c>
      <c r="G34" s="128"/>
      <c r="H34" s="128" t="s">
        <v>257</v>
      </c>
      <c r="I34" s="128"/>
      <c r="J34" s="128"/>
      <c r="K34" s="128"/>
      <c r="L34" s="128"/>
      <c r="M34" s="128"/>
      <c r="N34" s="128"/>
      <c r="O34" s="128"/>
      <c r="P34" s="128"/>
      <c r="Q34" s="128"/>
      <c r="R34" s="128"/>
      <c r="S34" s="128"/>
      <c r="T34" s="139"/>
      <c r="U34" s="295" t="s">
        <v>257</v>
      </c>
      <c r="V34" s="295" t="s">
        <v>257</v>
      </c>
      <c r="W34" s="295" t="s">
        <v>257</v>
      </c>
      <c r="X34" s="295"/>
      <c r="Y34" s="295"/>
      <c r="Z34" s="295" t="s">
        <v>257</v>
      </c>
      <c r="AA34" s="295" t="s">
        <v>257</v>
      </c>
      <c r="AB34" s="295" t="s">
        <v>257</v>
      </c>
      <c r="AC34" s="295"/>
      <c r="AD34" s="227"/>
      <c r="AE34" s="11"/>
      <c r="AF34" s="11"/>
      <c r="AG34" s="11"/>
      <c r="AH34" s="11"/>
      <c r="AI34" s="11"/>
      <c r="AJ34" s="11"/>
      <c r="AK34" s="11"/>
      <c r="AL34" s="11"/>
      <c r="AM34" s="11"/>
      <c r="AN34" s="11"/>
      <c r="AO34" s="11"/>
    </row>
    <row r="35" spans="1:41" x14ac:dyDescent="0.3">
      <c r="A35" s="11"/>
      <c r="B35" s="123" t="s">
        <v>332</v>
      </c>
      <c r="C35" s="284" t="s">
        <v>326</v>
      </c>
      <c r="D35" s="126" t="s">
        <v>333</v>
      </c>
      <c r="E35" s="130" t="s">
        <v>208</v>
      </c>
      <c r="F35" s="320" t="s">
        <v>256</v>
      </c>
      <c r="G35" s="128"/>
      <c r="H35" s="128" t="s">
        <v>257</v>
      </c>
      <c r="I35" s="128"/>
      <c r="J35" s="128"/>
      <c r="K35" s="128"/>
      <c r="L35" s="128"/>
      <c r="M35" s="128"/>
      <c r="N35" s="128"/>
      <c r="O35" s="128"/>
      <c r="P35" s="128"/>
      <c r="Q35" s="128"/>
      <c r="R35" s="128"/>
      <c r="S35" s="128"/>
      <c r="T35" s="139"/>
      <c r="U35" s="295" t="s">
        <v>257</v>
      </c>
      <c r="V35" s="295" t="s">
        <v>257</v>
      </c>
      <c r="W35" s="295" t="s">
        <v>257</v>
      </c>
      <c r="X35" s="295"/>
      <c r="Y35" s="295"/>
      <c r="Z35" s="295" t="s">
        <v>257</v>
      </c>
      <c r="AA35" s="295" t="s">
        <v>257</v>
      </c>
      <c r="AB35" s="295" t="s">
        <v>257</v>
      </c>
      <c r="AC35" s="295"/>
      <c r="AD35" s="227"/>
      <c r="AE35" s="11"/>
      <c r="AF35" s="11"/>
      <c r="AG35" s="11"/>
      <c r="AH35" s="11"/>
      <c r="AI35" s="11"/>
      <c r="AJ35" s="11"/>
      <c r="AK35" s="11"/>
      <c r="AL35" s="11"/>
      <c r="AM35" s="11"/>
      <c r="AN35" s="11"/>
      <c r="AO35" s="11"/>
    </row>
    <row r="36" spans="1:41" x14ac:dyDescent="0.3">
      <c r="A36" s="11"/>
      <c r="B36" s="123" t="s">
        <v>334</v>
      </c>
      <c r="C36" s="284" t="s">
        <v>326</v>
      </c>
      <c r="D36" s="126" t="s">
        <v>335</v>
      </c>
      <c r="E36" s="130" t="s">
        <v>208</v>
      </c>
      <c r="F36" s="320" t="s">
        <v>256</v>
      </c>
      <c r="G36" s="128"/>
      <c r="H36" s="128" t="s">
        <v>257</v>
      </c>
      <c r="I36" s="128"/>
      <c r="J36" s="128"/>
      <c r="K36" s="128"/>
      <c r="L36" s="128"/>
      <c r="M36" s="128"/>
      <c r="N36" s="128"/>
      <c r="O36" s="128"/>
      <c r="P36" s="128"/>
      <c r="Q36" s="128"/>
      <c r="R36" s="128"/>
      <c r="S36" s="128"/>
      <c r="T36" s="139"/>
      <c r="U36" s="295" t="s">
        <v>257</v>
      </c>
      <c r="V36" s="295" t="s">
        <v>257</v>
      </c>
      <c r="W36" s="295" t="s">
        <v>257</v>
      </c>
      <c r="X36" s="295"/>
      <c r="Y36" s="295"/>
      <c r="Z36" s="295" t="s">
        <v>257</v>
      </c>
      <c r="AA36" s="295" t="s">
        <v>257</v>
      </c>
      <c r="AB36" s="295" t="s">
        <v>257</v>
      </c>
      <c r="AC36" s="295"/>
      <c r="AD36" s="227"/>
      <c r="AE36" s="11"/>
      <c r="AF36" s="11"/>
      <c r="AG36" s="11"/>
      <c r="AH36" s="11"/>
      <c r="AI36" s="11"/>
      <c r="AJ36" s="11"/>
      <c r="AK36" s="11"/>
      <c r="AL36" s="11"/>
      <c r="AM36" s="11"/>
      <c r="AN36" s="11"/>
      <c r="AO36" s="11"/>
    </row>
    <row r="37" spans="1:41" x14ac:dyDescent="0.3">
      <c r="A37" s="11"/>
      <c r="B37" s="123" t="s">
        <v>336</v>
      </c>
      <c r="C37" s="284" t="s">
        <v>337</v>
      </c>
      <c r="D37" s="126" t="s">
        <v>338</v>
      </c>
      <c r="E37" s="130" t="s">
        <v>208</v>
      </c>
      <c r="F37" s="320" t="s">
        <v>256</v>
      </c>
      <c r="G37" s="128"/>
      <c r="H37" s="128" t="s">
        <v>257</v>
      </c>
      <c r="I37" s="128"/>
      <c r="J37" s="128"/>
      <c r="K37" s="128"/>
      <c r="L37" s="128"/>
      <c r="M37" s="128"/>
      <c r="N37" s="128"/>
      <c r="O37" s="128"/>
      <c r="P37" s="128"/>
      <c r="Q37" s="128"/>
      <c r="R37" s="128"/>
      <c r="S37" s="128"/>
      <c r="T37" s="139"/>
      <c r="U37" s="295" t="s">
        <v>257</v>
      </c>
      <c r="V37" s="295" t="s">
        <v>257</v>
      </c>
      <c r="W37" s="295" t="s">
        <v>257</v>
      </c>
      <c r="X37" s="295"/>
      <c r="Y37" s="295"/>
      <c r="Z37" s="295" t="s">
        <v>257</v>
      </c>
      <c r="AA37" s="295" t="s">
        <v>257</v>
      </c>
      <c r="AB37" s="295" t="s">
        <v>257</v>
      </c>
      <c r="AC37" s="295"/>
      <c r="AD37" s="227"/>
      <c r="AE37" s="11"/>
      <c r="AF37" s="11"/>
      <c r="AG37" s="11"/>
      <c r="AH37" s="11"/>
      <c r="AI37" s="11"/>
      <c r="AJ37" s="11"/>
      <c r="AK37" s="11"/>
      <c r="AL37" s="11"/>
      <c r="AM37" s="11"/>
      <c r="AN37" s="11"/>
      <c r="AO37" s="11"/>
    </row>
    <row r="38" spans="1:41" x14ac:dyDescent="0.3">
      <c r="A38" s="11"/>
      <c r="B38" s="123" t="s">
        <v>339</v>
      </c>
      <c r="C38" s="284" t="s">
        <v>337</v>
      </c>
      <c r="D38" s="126" t="s">
        <v>340</v>
      </c>
      <c r="E38" s="130" t="s">
        <v>208</v>
      </c>
      <c r="F38" s="320" t="s">
        <v>256</v>
      </c>
      <c r="G38" s="128"/>
      <c r="H38" s="128" t="s">
        <v>257</v>
      </c>
      <c r="I38" s="128"/>
      <c r="J38" s="128"/>
      <c r="K38" s="128"/>
      <c r="L38" s="128"/>
      <c r="M38" s="128"/>
      <c r="N38" s="128"/>
      <c r="O38" s="128"/>
      <c r="P38" s="128"/>
      <c r="Q38" s="128"/>
      <c r="R38" s="128"/>
      <c r="S38" s="128"/>
      <c r="T38" s="139"/>
      <c r="U38" s="295" t="s">
        <v>257</v>
      </c>
      <c r="V38" s="295" t="s">
        <v>257</v>
      </c>
      <c r="W38" s="295" t="s">
        <v>257</v>
      </c>
      <c r="X38" s="295"/>
      <c r="Y38" s="295"/>
      <c r="Z38" s="295" t="s">
        <v>257</v>
      </c>
      <c r="AA38" s="295" t="s">
        <v>257</v>
      </c>
      <c r="AB38" s="295" t="s">
        <v>257</v>
      </c>
      <c r="AC38" s="295"/>
      <c r="AD38" s="227"/>
      <c r="AE38" s="11"/>
      <c r="AF38" s="11"/>
      <c r="AG38" s="11"/>
      <c r="AH38" s="11"/>
      <c r="AI38" s="11"/>
      <c r="AJ38" s="11"/>
      <c r="AK38" s="11"/>
      <c r="AL38" s="11"/>
      <c r="AM38" s="11"/>
      <c r="AN38" s="11"/>
      <c r="AO38" s="11"/>
    </row>
    <row r="39" spans="1:41" x14ac:dyDescent="0.3">
      <c r="A39" s="11"/>
      <c r="B39" s="123" t="s">
        <v>341</v>
      </c>
      <c r="C39" s="284" t="s">
        <v>342</v>
      </c>
      <c r="D39" s="126" t="s">
        <v>343</v>
      </c>
      <c r="E39" s="130" t="s">
        <v>208</v>
      </c>
      <c r="F39" s="320" t="s">
        <v>256</v>
      </c>
      <c r="G39" s="128"/>
      <c r="H39" s="128" t="s">
        <v>257</v>
      </c>
      <c r="I39" s="128"/>
      <c r="J39" s="128"/>
      <c r="K39" s="128"/>
      <c r="L39" s="128"/>
      <c r="M39" s="128"/>
      <c r="N39" s="128"/>
      <c r="O39" s="128"/>
      <c r="P39" s="128"/>
      <c r="Q39" s="128"/>
      <c r="R39" s="128"/>
      <c r="S39" s="128"/>
      <c r="T39" s="139"/>
      <c r="U39" s="295"/>
      <c r="V39" s="295"/>
      <c r="W39" s="295"/>
      <c r="X39" s="295"/>
      <c r="Y39" s="295"/>
      <c r="Z39" s="295"/>
      <c r="AA39" s="295" t="s">
        <v>257</v>
      </c>
      <c r="AB39" s="295"/>
      <c r="AC39" s="295"/>
      <c r="AD39" s="227"/>
      <c r="AE39" s="11"/>
      <c r="AF39" s="11"/>
      <c r="AG39" s="11"/>
      <c r="AH39" s="11"/>
      <c r="AI39" s="11"/>
      <c r="AJ39" s="11"/>
      <c r="AK39" s="11"/>
      <c r="AL39" s="11"/>
      <c r="AM39" s="11"/>
      <c r="AN39" s="11"/>
      <c r="AO39" s="11"/>
    </row>
    <row r="40" spans="1:41" x14ac:dyDescent="0.3">
      <c r="A40" s="11"/>
      <c r="B40" s="123" t="s">
        <v>344</v>
      </c>
      <c r="C40" s="284" t="s">
        <v>345</v>
      </c>
      <c r="D40" s="126" t="s">
        <v>346</v>
      </c>
      <c r="E40" s="130" t="s">
        <v>208</v>
      </c>
      <c r="F40" s="320" t="s">
        <v>256</v>
      </c>
      <c r="G40" s="128"/>
      <c r="H40" s="128" t="s">
        <v>257</v>
      </c>
      <c r="I40" s="128"/>
      <c r="J40" s="128"/>
      <c r="K40" s="128"/>
      <c r="L40" s="128"/>
      <c r="M40" s="128"/>
      <c r="N40" s="128"/>
      <c r="O40" s="128"/>
      <c r="P40" s="128"/>
      <c r="Q40" s="128"/>
      <c r="R40" s="128"/>
      <c r="S40" s="128"/>
      <c r="T40" s="139"/>
      <c r="U40" s="295"/>
      <c r="V40" s="295" t="s">
        <v>257</v>
      </c>
      <c r="W40" s="295" t="s">
        <v>257</v>
      </c>
      <c r="X40" s="295"/>
      <c r="Y40" s="295"/>
      <c r="Z40" s="295"/>
      <c r="AA40" s="295"/>
      <c r="AB40" s="295"/>
      <c r="AC40" s="295"/>
      <c r="AD40" s="227"/>
      <c r="AE40" s="11"/>
      <c r="AF40" s="11"/>
      <c r="AG40" s="11"/>
      <c r="AH40" s="11"/>
      <c r="AI40" s="11"/>
      <c r="AJ40" s="11"/>
      <c r="AK40" s="11"/>
      <c r="AL40" s="11"/>
      <c r="AM40" s="11"/>
      <c r="AN40" s="11"/>
      <c r="AO40" s="11"/>
    </row>
    <row r="41" spans="1:41" x14ac:dyDescent="0.3">
      <c r="A41" s="11"/>
      <c r="B41" s="123" t="s">
        <v>347</v>
      </c>
      <c r="C41" s="140" t="s">
        <v>348</v>
      </c>
      <c r="D41" s="126" t="s">
        <v>349</v>
      </c>
      <c r="E41" s="130" t="s">
        <v>208</v>
      </c>
      <c r="F41" s="320" t="s">
        <v>256</v>
      </c>
      <c r="G41" s="128"/>
      <c r="H41" s="128" t="s">
        <v>257</v>
      </c>
      <c r="I41" s="128"/>
      <c r="J41" s="128"/>
      <c r="K41" s="128"/>
      <c r="L41" s="128"/>
      <c r="M41" s="128"/>
      <c r="N41" s="128"/>
      <c r="O41" s="128"/>
      <c r="P41" s="128"/>
      <c r="Q41" s="128"/>
      <c r="R41" s="128"/>
      <c r="S41" s="128"/>
      <c r="T41" s="139"/>
      <c r="U41" s="295"/>
      <c r="V41" s="295" t="s">
        <v>257</v>
      </c>
      <c r="W41" s="295" t="s">
        <v>257</v>
      </c>
      <c r="X41" s="295"/>
      <c r="Y41" s="295"/>
      <c r="Z41" s="295"/>
      <c r="AA41" s="295"/>
      <c r="AB41" s="295"/>
      <c r="AC41" s="295"/>
      <c r="AD41" s="227"/>
      <c r="AE41" s="11"/>
      <c r="AF41" s="11"/>
      <c r="AG41" s="11"/>
      <c r="AH41" s="11"/>
      <c r="AI41" s="11"/>
      <c r="AJ41" s="11"/>
      <c r="AK41" s="11"/>
      <c r="AL41" s="11"/>
      <c r="AM41" s="11"/>
      <c r="AN41" s="11"/>
      <c r="AO41" s="11"/>
    </row>
    <row r="42" spans="1:41" x14ac:dyDescent="0.3">
      <c r="A42" s="11"/>
      <c r="B42" s="123" t="s">
        <v>350</v>
      </c>
      <c r="C42" s="136" t="s">
        <v>351</v>
      </c>
      <c r="D42" s="126" t="s">
        <v>352</v>
      </c>
      <c r="E42" s="127" t="s">
        <v>208</v>
      </c>
      <c r="F42" s="320" t="s">
        <v>256</v>
      </c>
      <c r="G42" s="128"/>
      <c r="H42" s="128" t="s">
        <v>257</v>
      </c>
      <c r="I42" s="128"/>
      <c r="J42" s="128"/>
      <c r="K42" s="128"/>
      <c r="L42" s="128"/>
      <c r="M42" s="128"/>
      <c r="N42" s="128"/>
      <c r="O42" s="128"/>
      <c r="P42" s="128"/>
      <c r="Q42" s="128"/>
      <c r="R42" s="128"/>
      <c r="S42" s="128"/>
      <c r="T42" s="139"/>
      <c r="U42" s="295"/>
      <c r="V42" s="295"/>
      <c r="W42" s="295"/>
      <c r="X42" s="295"/>
      <c r="Y42" s="139" t="s">
        <v>257</v>
      </c>
      <c r="Z42" s="295"/>
      <c r="AA42" s="295"/>
      <c r="AB42" s="295"/>
      <c r="AC42" s="295"/>
      <c r="AD42" s="227"/>
      <c r="AE42" s="11"/>
      <c r="AF42" s="11"/>
      <c r="AG42" s="11"/>
      <c r="AH42" s="11"/>
      <c r="AI42" s="11"/>
      <c r="AJ42" s="11"/>
      <c r="AK42" s="11"/>
      <c r="AL42" s="11"/>
      <c r="AM42" s="11"/>
      <c r="AN42" s="11"/>
      <c r="AO42" s="11"/>
    </row>
    <row r="43" spans="1:41" x14ac:dyDescent="0.3">
      <c r="A43" s="11"/>
      <c r="B43" s="123" t="s">
        <v>353</v>
      </c>
      <c r="C43" s="136" t="s">
        <v>354</v>
      </c>
      <c r="D43" s="126" t="s">
        <v>1918</v>
      </c>
      <c r="E43" s="127" t="s">
        <v>208</v>
      </c>
      <c r="F43" s="320" t="s">
        <v>256</v>
      </c>
      <c r="G43" s="128"/>
      <c r="H43" s="128"/>
      <c r="I43" s="128" t="s">
        <v>257</v>
      </c>
      <c r="J43" s="128"/>
      <c r="K43" s="128"/>
      <c r="L43" s="128"/>
      <c r="M43" s="128"/>
      <c r="N43" s="128"/>
      <c r="O43" s="128"/>
      <c r="P43" s="128"/>
      <c r="Q43" s="128"/>
      <c r="R43" s="128"/>
      <c r="S43" s="128"/>
      <c r="T43" s="139" t="s">
        <v>257</v>
      </c>
      <c r="U43" s="295"/>
      <c r="V43" s="295"/>
      <c r="W43" s="295"/>
      <c r="X43" s="295"/>
      <c r="Y43" s="139"/>
      <c r="Z43" s="295"/>
      <c r="AA43" s="295"/>
      <c r="AB43" s="295"/>
      <c r="AC43" s="295"/>
      <c r="AD43" s="227"/>
      <c r="AE43" s="11"/>
      <c r="AF43" s="11"/>
      <c r="AG43" s="11"/>
      <c r="AH43" s="11"/>
      <c r="AI43" s="11"/>
      <c r="AJ43" s="11"/>
      <c r="AK43" s="11"/>
      <c r="AL43" s="11"/>
      <c r="AM43" s="11"/>
      <c r="AN43" s="11"/>
      <c r="AO43" s="11"/>
    </row>
    <row r="44" spans="1:41" x14ac:dyDescent="0.3">
      <c r="A44" s="11"/>
      <c r="B44" s="123" t="s">
        <v>355</v>
      </c>
      <c r="C44" s="124" t="s">
        <v>354</v>
      </c>
      <c r="D44" s="126" t="s">
        <v>1919</v>
      </c>
      <c r="E44" s="127" t="s">
        <v>208</v>
      </c>
      <c r="F44" s="320" t="s">
        <v>256</v>
      </c>
      <c r="G44" s="128"/>
      <c r="H44" s="128"/>
      <c r="I44" s="128" t="s">
        <v>257</v>
      </c>
      <c r="J44" s="128"/>
      <c r="K44" s="128"/>
      <c r="L44" s="128"/>
      <c r="M44" s="128"/>
      <c r="N44" s="128"/>
      <c r="O44" s="128"/>
      <c r="P44" s="128"/>
      <c r="Q44" s="128"/>
      <c r="R44" s="128"/>
      <c r="S44" s="128"/>
      <c r="T44" s="139"/>
      <c r="U44" s="295"/>
      <c r="V44" s="295"/>
      <c r="W44" s="295"/>
      <c r="X44" s="298"/>
      <c r="Y44" s="139"/>
      <c r="Z44" s="295"/>
      <c r="AA44" s="295"/>
      <c r="AB44" s="295"/>
      <c r="AC44" s="295"/>
      <c r="AD44" s="227"/>
      <c r="AE44" s="11"/>
      <c r="AF44" s="11"/>
      <c r="AG44" s="11"/>
      <c r="AH44" s="11"/>
      <c r="AI44" s="11"/>
      <c r="AJ44" s="11"/>
      <c r="AK44" s="11"/>
      <c r="AL44" s="11"/>
      <c r="AM44" s="11"/>
      <c r="AN44" s="11"/>
      <c r="AO44" s="11"/>
    </row>
    <row r="45" spans="1:41" x14ac:dyDescent="0.3">
      <c r="A45" s="11"/>
      <c r="B45" s="123" t="s">
        <v>356</v>
      </c>
      <c r="C45" s="124" t="s">
        <v>357</v>
      </c>
      <c r="D45" s="126" t="s">
        <v>358</v>
      </c>
      <c r="E45" s="127" t="s">
        <v>208</v>
      </c>
      <c r="F45" s="320" t="s">
        <v>256</v>
      </c>
      <c r="G45" s="128"/>
      <c r="H45" s="128"/>
      <c r="I45" s="128" t="s">
        <v>257</v>
      </c>
      <c r="J45" s="128"/>
      <c r="K45" s="128"/>
      <c r="L45" s="128"/>
      <c r="M45" s="128"/>
      <c r="N45" s="128"/>
      <c r="O45" s="128"/>
      <c r="P45" s="128"/>
      <c r="Q45" s="128"/>
      <c r="R45" s="128"/>
      <c r="S45" s="128"/>
      <c r="T45" s="139" t="s">
        <v>257</v>
      </c>
      <c r="U45" s="295"/>
      <c r="V45" s="295"/>
      <c r="W45" s="295"/>
      <c r="X45" s="298"/>
      <c r="Y45" s="139"/>
      <c r="Z45" s="295"/>
      <c r="AA45" s="295"/>
      <c r="AB45" s="295"/>
      <c r="AC45" s="295"/>
      <c r="AD45" s="227"/>
      <c r="AE45" s="11"/>
      <c r="AF45" s="11"/>
      <c r="AG45" s="11"/>
      <c r="AH45" s="11"/>
      <c r="AI45" s="11"/>
      <c r="AJ45" s="11"/>
      <c r="AK45" s="11"/>
      <c r="AL45" s="11"/>
      <c r="AM45" s="11"/>
      <c r="AN45" s="11"/>
      <c r="AO45" s="11"/>
    </row>
    <row r="46" spans="1:41" x14ac:dyDescent="0.3">
      <c r="A46" s="11"/>
      <c r="B46" s="123" t="s">
        <v>359</v>
      </c>
      <c r="C46" s="124" t="s">
        <v>357</v>
      </c>
      <c r="D46" s="126" t="s">
        <v>360</v>
      </c>
      <c r="E46" s="127" t="s">
        <v>208</v>
      </c>
      <c r="F46" s="320" t="s">
        <v>256</v>
      </c>
      <c r="G46" s="128"/>
      <c r="H46" s="128"/>
      <c r="I46" s="128" t="s">
        <v>257</v>
      </c>
      <c r="J46" s="128"/>
      <c r="K46" s="128"/>
      <c r="L46" s="128"/>
      <c r="M46" s="128"/>
      <c r="N46" s="128"/>
      <c r="O46" s="128"/>
      <c r="P46" s="128"/>
      <c r="Q46" s="128"/>
      <c r="R46" s="128"/>
      <c r="S46" s="128"/>
      <c r="T46" s="139"/>
      <c r="U46" s="295"/>
      <c r="V46" s="295"/>
      <c r="W46" s="295"/>
      <c r="X46" s="298"/>
      <c r="Y46" s="139"/>
      <c r="Z46" s="295"/>
      <c r="AA46" s="295"/>
      <c r="AB46" s="295"/>
      <c r="AC46" s="295"/>
      <c r="AD46" s="227"/>
      <c r="AE46" s="11"/>
      <c r="AF46" s="11"/>
      <c r="AG46" s="11"/>
      <c r="AH46" s="11"/>
      <c r="AI46" s="11"/>
      <c r="AJ46" s="11"/>
      <c r="AK46" s="11"/>
      <c r="AL46" s="11"/>
      <c r="AM46" s="11"/>
      <c r="AN46" s="11"/>
      <c r="AO46" s="11"/>
    </row>
    <row r="47" spans="1:41" x14ac:dyDescent="0.3">
      <c r="A47" s="11"/>
      <c r="B47" s="123" t="s">
        <v>361</v>
      </c>
      <c r="C47" s="124" t="s">
        <v>362</v>
      </c>
      <c r="D47" s="126" t="s">
        <v>363</v>
      </c>
      <c r="E47" s="127" t="s">
        <v>208</v>
      </c>
      <c r="F47" s="320" t="s">
        <v>256</v>
      </c>
      <c r="G47" s="128"/>
      <c r="H47" s="128"/>
      <c r="I47" s="128" t="s">
        <v>257</v>
      </c>
      <c r="J47" s="128"/>
      <c r="K47" s="128"/>
      <c r="L47" s="128"/>
      <c r="M47" s="128"/>
      <c r="N47" s="128"/>
      <c r="O47" s="128"/>
      <c r="P47" s="128"/>
      <c r="Q47" s="128"/>
      <c r="R47" s="128"/>
      <c r="S47" s="128"/>
      <c r="T47" s="139" t="s">
        <v>257</v>
      </c>
      <c r="U47" s="295"/>
      <c r="V47" s="295"/>
      <c r="W47" s="295"/>
      <c r="X47" s="298"/>
      <c r="Y47" s="139"/>
      <c r="Z47" s="295"/>
      <c r="AA47" s="295"/>
      <c r="AB47" s="295"/>
      <c r="AC47" s="295"/>
      <c r="AD47" s="227"/>
      <c r="AE47" s="11"/>
      <c r="AF47" s="11"/>
      <c r="AG47" s="11"/>
      <c r="AH47" s="11"/>
      <c r="AI47" s="11"/>
      <c r="AJ47" s="11"/>
      <c r="AK47" s="11"/>
      <c r="AL47" s="11"/>
      <c r="AM47" s="11"/>
      <c r="AN47" s="11"/>
      <c r="AO47" s="11"/>
    </row>
    <row r="48" spans="1:41" x14ac:dyDescent="0.3">
      <c r="A48" s="11"/>
      <c r="B48" s="123" t="s">
        <v>364</v>
      </c>
      <c r="C48" s="124" t="s">
        <v>365</v>
      </c>
      <c r="D48" s="126" t="s">
        <v>366</v>
      </c>
      <c r="E48" s="127" t="s">
        <v>208</v>
      </c>
      <c r="F48" s="320" t="s">
        <v>256</v>
      </c>
      <c r="G48" s="128"/>
      <c r="H48" s="128"/>
      <c r="I48" s="128" t="s">
        <v>257</v>
      </c>
      <c r="J48" s="128"/>
      <c r="K48" s="128"/>
      <c r="L48" s="128"/>
      <c r="M48" s="128"/>
      <c r="N48" s="128"/>
      <c r="O48" s="128"/>
      <c r="P48" s="128"/>
      <c r="Q48" s="128"/>
      <c r="R48" s="128"/>
      <c r="S48" s="128"/>
      <c r="T48" s="139" t="s">
        <v>257</v>
      </c>
      <c r="U48" s="295"/>
      <c r="V48" s="295"/>
      <c r="W48" s="295"/>
      <c r="X48" s="298"/>
      <c r="Y48" s="139"/>
      <c r="Z48" s="295"/>
      <c r="AA48" s="295"/>
      <c r="AB48" s="295"/>
      <c r="AC48" s="295"/>
      <c r="AD48" s="227"/>
      <c r="AE48" s="11"/>
      <c r="AF48" s="11"/>
      <c r="AG48" s="11"/>
      <c r="AH48" s="11"/>
      <c r="AI48" s="11"/>
      <c r="AJ48" s="11"/>
      <c r="AK48" s="11"/>
      <c r="AL48" s="11"/>
      <c r="AM48" s="11"/>
      <c r="AN48" s="11"/>
      <c r="AO48" s="11"/>
    </row>
    <row r="49" spans="1:41" ht="14.4" customHeight="1" x14ac:dyDescent="0.3">
      <c r="A49" s="11"/>
      <c r="B49" s="123" t="s">
        <v>367</v>
      </c>
      <c r="C49" s="124" t="s">
        <v>368</v>
      </c>
      <c r="D49" s="126" t="s">
        <v>369</v>
      </c>
      <c r="E49" s="127" t="s">
        <v>208</v>
      </c>
      <c r="F49" s="320" t="s">
        <v>319</v>
      </c>
      <c r="G49" s="139"/>
      <c r="H49" s="139"/>
      <c r="I49" s="139" t="s">
        <v>257</v>
      </c>
      <c r="J49" s="139"/>
      <c r="K49" s="139"/>
      <c r="L49" s="139"/>
      <c r="M49" s="139"/>
      <c r="N49" s="139"/>
      <c r="O49" s="139"/>
      <c r="P49" s="139"/>
      <c r="Q49" s="139"/>
      <c r="R49" s="139"/>
      <c r="S49" s="139"/>
      <c r="T49" s="139" t="s">
        <v>257</v>
      </c>
      <c r="U49" s="295"/>
      <c r="V49" s="295"/>
      <c r="W49" s="295"/>
      <c r="X49" s="298"/>
      <c r="Y49" s="139"/>
      <c r="Z49" s="295"/>
      <c r="AA49" s="295"/>
      <c r="AB49" s="295"/>
      <c r="AC49" s="295"/>
      <c r="AD49" s="227"/>
      <c r="AE49" s="11"/>
      <c r="AF49" s="11"/>
      <c r="AG49" s="11"/>
      <c r="AH49" s="11"/>
      <c r="AI49" s="11"/>
      <c r="AJ49" s="11"/>
      <c r="AK49" s="11"/>
      <c r="AL49" s="11"/>
      <c r="AM49" s="11"/>
      <c r="AN49" s="11"/>
      <c r="AO49" s="11"/>
    </row>
    <row r="50" spans="1:41" ht="14.4" customHeight="1" x14ac:dyDescent="0.3">
      <c r="A50" s="11"/>
      <c r="B50" s="123" t="s">
        <v>355</v>
      </c>
      <c r="C50" s="124" t="s">
        <v>368</v>
      </c>
      <c r="D50" s="126" t="s">
        <v>370</v>
      </c>
      <c r="E50" s="127" t="s">
        <v>208</v>
      </c>
      <c r="F50" s="320" t="s">
        <v>319</v>
      </c>
      <c r="G50" s="139"/>
      <c r="H50" s="139"/>
      <c r="I50" s="139" t="s">
        <v>257</v>
      </c>
      <c r="J50" s="139"/>
      <c r="K50" s="139"/>
      <c r="L50" s="139"/>
      <c r="M50" s="139"/>
      <c r="N50" s="139"/>
      <c r="O50" s="139"/>
      <c r="P50" s="139"/>
      <c r="Q50" s="139"/>
      <c r="R50" s="139"/>
      <c r="S50" s="139"/>
      <c r="T50" s="139"/>
      <c r="U50" s="295"/>
      <c r="V50" s="295"/>
      <c r="W50" s="295"/>
      <c r="X50" s="298"/>
      <c r="Y50" s="139"/>
      <c r="Z50" s="295"/>
      <c r="AA50" s="295"/>
      <c r="AB50" s="295"/>
      <c r="AC50" s="295"/>
      <c r="AD50" s="227"/>
      <c r="AE50" s="11"/>
      <c r="AF50" s="11"/>
      <c r="AG50" s="11"/>
      <c r="AH50" s="11"/>
      <c r="AI50" s="11"/>
      <c r="AJ50" s="11"/>
      <c r="AK50" s="11"/>
      <c r="AL50" s="11"/>
      <c r="AM50" s="11"/>
      <c r="AN50" s="11"/>
      <c r="AO50" s="11"/>
    </row>
    <row r="51" spans="1:41" ht="14.4" customHeight="1" x14ac:dyDescent="0.3">
      <c r="A51" s="11"/>
      <c r="B51" s="123" t="s">
        <v>371</v>
      </c>
      <c r="C51" s="124" t="s">
        <v>368</v>
      </c>
      <c r="D51" s="126" t="s">
        <v>372</v>
      </c>
      <c r="E51" s="127" t="s">
        <v>208</v>
      </c>
      <c r="F51" s="320" t="s">
        <v>319</v>
      </c>
      <c r="G51" s="139"/>
      <c r="H51" s="139"/>
      <c r="I51" s="139" t="s">
        <v>257</v>
      </c>
      <c r="J51" s="139"/>
      <c r="K51" s="139"/>
      <c r="L51" s="139"/>
      <c r="M51" s="139"/>
      <c r="N51" s="139"/>
      <c r="O51" s="139"/>
      <c r="P51" s="139"/>
      <c r="Q51" s="139"/>
      <c r="R51" s="139"/>
      <c r="S51" s="139"/>
      <c r="T51" s="139"/>
      <c r="U51" s="295"/>
      <c r="V51" s="295"/>
      <c r="W51" s="295"/>
      <c r="X51" s="298"/>
      <c r="Y51" s="139"/>
      <c r="Z51" s="295"/>
      <c r="AA51" s="295"/>
      <c r="AB51" s="295"/>
      <c r="AC51" s="295"/>
      <c r="AD51" s="227"/>
      <c r="AE51" s="11"/>
      <c r="AF51" s="11"/>
      <c r="AG51" s="11"/>
      <c r="AH51" s="11"/>
      <c r="AI51" s="11"/>
      <c r="AJ51" s="11"/>
      <c r="AK51" s="11"/>
      <c r="AL51" s="11"/>
      <c r="AM51" s="11"/>
      <c r="AN51" s="11"/>
      <c r="AO51" s="11"/>
    </row>
    <row r="52" spans="1:41" x14ac:dyDescent="0.3">
      <c r="A52" s="11"/>
      <c r="B52" s="123" t="s">
        <v>373</v>
      </c>
      <c r="C52" s="124" t="s">
        <v>374</v>
      </c>
      <c r="D52" s="126" t="s">
        <v>375</v>
      </c>
      <c r="E52" s="127" t="s">
        <v>208</v>
      </c>
      <c r="F52" s="320" t="s">
        <v>319</v>
      </c>
      <c r="G52" s="139"/>
      <c r="H52" s="139"/>
      <c r="I52" s="139" t="s">
        <v>257</v>
      </c>
      <c r="J52" s="139"/>
      <c r="K52" s="139"/>
      <c r="L52" s="139"/>
      <c r="M52" s="139"/>
      <c r="N52" s="139"/>
      <c r="O52" s="139"/>
      <c r="P52" s="139"/>
      <c r="Q52" s="139"/>
      <c r="R52" s="139"/>
      <c r="S52" s="139"/>
      <c r="T52" s="139" t="s">
        <v>257</v>
      </c>
      <c r="U52" s="295"/>
      <c r="V52" s="295"/>
      <c r="W52" s="295"/>
      <c r="X52" s="298"/>
      <c r="Y52" s="139"/>
      <c r="Z52" s="295"/>
      <c r="AA52" s="295"/>
      <c r="AB52" s="295"/>
      <c r="AC52" s="295"/>
      <c r="AD52" s="227"/>
      <c r="AE52" s="11"/>
      <c r="AF52" s="11"/>
      <c r="AG52" s="11"/>
      <c r="AH52" s="11"/>
      <c r="AI52" s="11"/>
      <c r="AJ52" s="11"/>
      <c r="AK52" s="11"/>
      <c r="AL52" s="11"/>
      <c r="AM52" s="11"/>
      <c r="AN52" s="11"/>
      <c r="AO52" s="11"/>
    </row>
    <row r="53" spans="1:41" x14ac:dyDescent="0.3">
      <c r="A53" s="11"/>
      <c r="B53" s="123" t="s">
        <v>376</v>
      </c>
      <c r="C53" s="284" t="s">
        <v>377</v>
      </c>
      <c r="D53" s="126" t="s">
        <v>378</v>
      </c>
      <c r="E53" s="127" t="s">
        <v>208</v>
      </c>
      <c r="F53" s="320" t="s">
        <v>256</v>
      </c>
      <c r="G53" s="139"/>
      <c r="H53" s="139"/>
      <c r="I53" s="139"/>
      <c r="J53" s="139" t="s">
        <v>257</v>
      </c>
      <c r="K53" s="139"/>
      <c r="L53" s="139"/>
      <c r="M53" s="139"/>
      <c r="N53" s="139"/>
      <c r="O53" s="139"/>
      <c r="P53" s="139"/>
      <c r="Q53" s="139"/>
      <c r="R53" s="139"/>
      <c r="S53" s="139"/>
      <c r="T53" s="139"/>
      <c r="U53" s="295"/>
      <c r="V53" s="295"/>
      <c r="W53" s="295"/>
      <c r="X53" s="298"/>
      <c r="Y53" s="139"/>
      <c r="Z53" s="295"/>
      <c r="AA53" s="295"/>
      <c r="AB53" s="295"/>
      <c r="AC53" s="139" t="s">
        <v>257</v>
      </c>
      <c r="AD53" s="227"/>
      <c r="AE53" s="11"/>
      <c r="AF53" s="11"/>
      <c r="AG53" s="11"/>
      <c r="AH53" s="11"/>
      <c r="AI53" s="11"/>
      <c r="AJ53" s="11"/>
      <c r="AK53" s="11"/>
      <c r="AL53" s="11"/>
      <c r="AM53" s="11"/>
      <c r="AN53" s="11"/>
      <c r="AO53" s="11"/>
    </row>
    <row r="54" spans="1:41" x14ac:dyDescent="0.3">
      <c r="A54" s="11"/>
      <c r="B54" s="123" t="s">
        <v>379</v>
      </c>
      <c r="C54" s="284" t="s">
        <v>377</v>
      </c>
      <c r="D54" s="126" t="s">
        <v>380</v>
      </c>
      <c r="E54" s="127" t="s">
        <v>208</v>
      </c>
      <c r="F54" s="320" t="s">
        <v>298</v>
      </c>
      <c r="G54" s="139"/>
      <c r="H54" s="139"/>
      <c r="I54" s="139"/>
      <c r="J54" s="139" t="s">
        <v>257</v>
      </c>
      <c r="K54" s="139"/>
      <c r="L54" s="139"/>
      <c r="M54" s="139"/>
      <c r="N54" s="139"/>
      <c r="O54" s="139"/>
      <c r="P54" s="139"/>
      <c r="Q54" s="139"/>
      <c r="R54" s="139"/>
      <c r="S54" s="139"/>
      <c r="T54" s="139"/>
      <c r="U54" s="295"/>
      <c r="V54" s="295"/>
      <c r="W54" s="295"/>
      <c r="X54" s="298"/>
      <c r="Y54" s="139"/>
      <c r="Z54" s="295"/>
      <c r="AA54" s="295"/>
      <c r="AB54" s="295"/>
      <c r="AC54" s="139" t="s">
        <v>257</v>
      </c>
      <c r="AD54" s="227"/>
      <c r="AE54" s="11"/>
      <c r="AF54" s="11"/>
      <c r="AG54" s="11"/>
      <c r="AH54" s="11"/>
      <c r="AI54" s="11"/>
      <c r="AJ54" s="11"/>
      <c r="AK54" s="11"/>
      <c r="AL54" s="11"/>
      <c r="AM54" s="11"/>
      <c r="AN54" s="11"/>
      <c r="AO54" s="11"/>
    </row>
    <row r="55" spans="1:41" x14ac:dyDescent="0.3">
      <c r="A55" s="11"/>
      <c r="B55" s="123" t="s">
        <v>381</v>
      </c>
      <c r="C55" s="284" t="s">
        <v>377</v>
      </c>
      <c r="D55" s="126" t="s">
        <v>382</v>
      </c>
      <c r="E55" s="127" t="s">
        <v>208</v>
      </c>
      <c r="F55" s="320" t="s">
        <v>256</v>
      </c>
      <c r="G55" s="139"/>
      <c r="H55" s="139"/>
      <c r="I55" s="139"/>
      <c r="J55" s="139" t="s">
        <v>257</v>
      </c>
      <c r="K55" s="139"/>
      <c r="L55" s="139"/>
      <c r="M55" s="139"/>
      <c r="N55" s="139"/>
      <c r="O55" s="139"/>
      <c r="P55" s="139"/>
      <c r="Q55" s="139"/>
      <c r="R55" s="139"/>
      <c r="S55" s="139"/>
      <c r="T55" s="139"/>
      <c r="U55" s="295"/>
      <c r="V55" s="295"/>
      <c r="W55" s="295"/>
      <c r="X55" s="298"/>
      <c r="Y55" s="139"/>
      <c r="Z55" s="295"/>
      <c r="AA55" s="295"/>
      <c r="AB55" s="295"/>
      <c r="AC55" s="139" t="s">
        <v>257</v>
      </c>
      <c r="AD55" s="227"/>
      <c r="AE55" s="11"/>
      <c r="AF55" s="11"/>
      <c r="AG55" s="11"/>
      <c r="AH55" s="11"/>
      <c r="AI55" s="11"/>
      <c r="AJ55" s="11"/>
      <c r="AK55" s="11"/>
      <c r="AL55" s="11"/>
      <c r="AM55" s="11"/>
      <c r="AN55" s="11"/>
      <c r="AO55" s="11"/>
    </row>
    <row r="56" spans="1:41" x14ac:dyDescent="0.3">
      <c r="A56" s="11"/>
      <c r="B56" s="123" t="s">
        <v>383</v>
      </c>
      <c r="C56" s="284" t="s">
        <v>377</v>
      </c>
      <c r="D56" s="126" t="s">
        <v>384</v>
      </c>
      <c r="E56" s="127" t="s">
        <v>208</v>
      </c>
      <c r="F56" s="320" t="s">
        <v>256</v>
      </c>
      <c r="G56" s="139"/>
      <c r="H56" s="139"/>
      <c r="I56" s="139"/>
      <c r="J56" s="139" t="s">
        <v>257</v>
      </c>
      <c r="K56" s="139"/>
      <c r="L56" s="139"/>
      <c r="M56" s="139"/>
      <c r="N56" s="139"/>
      <c r="O56" s="139"/>
      <c r="P56" s="139"/>
      <c r="Q56" s="139"/>
      <c r="R56" s="139"/>
      <c r="S56" s="139"/>
      <c r="T56" s="139"/>
      <c r="U56" s="295"/>
      <c r="V56" s="295"/>
      <c r="W56" s="295"/>
      <c r="X56" s="298"/>
      <c r="Y56" s="139"/>
      <c r="Z56" s="295"/>
      <c r="AA56" s="295"/>
      <c r="AB56" s="295"/>
      <c r="AC56" s="139" t="s">
        <v>257</v>
      </c>
      <c r="AD56" s="227"/>
      <c r="AE56" s="11"/>
      <c r="AF56" s="11"/>
      <c r="AG56" s="11"/>
      <c r="AH56" s="11"/>
      <c r="AI56" s="11"/>
      <c r="AJ56" s="11"/>
      <c r="AK56" s="11"/>
      <c r="AL56" s="11"/>
      <c r="AM56" s="11"/>
      <c r="AN56" s="11"/>
      <c r="AO56" s="11"/>
    </row>
    <row r="57" spans="1:41" x14ac:dyDescent="0.3">
      <c r="A57" s="11"/>
      <c r="B57" s="123" t="s">
        <v>385</v>
      </c>
      <c r="C57" s="131" t="s">
        <v>386</v>
      </c>
      <c r="D57" s="126" t="s">
        <v>387</v>
      </c>
      <c r="E57" s="130" t="s">
        <v>208</v>
      </c>
      <c r="F57" s="320" t="s">
        <v>256</v>
      </c>
      <c r="G57" s="139"/>
      <c r="H57" s="139"/>
      <c r="I57" s="139"/>
      <c r="J57" s="139"/>
      <c r="K57" s="139" t="s">
        <v>257</v>
      </c>
      <c r="L57" s="139"/>
      <c r="M57" s="139"/>
      <c r="N57" s="139"/>
      <c r="O57" s="139"/>
      <c r="P57" s="139"/>
      <c r="Q57" s="139"/>
      <c r="R57" s="139"/>
      <c r="S57" s="139"/>
      <c r="T57" s="139"/>
      <c r="U57" s="295" t="s">
        <v>257</v>
      </c>
      <c r="V57" s="295" t="s">
        <v>257</v>
      </c>
      <c r="W57" s="295" t="s">
        <v>257</v>
      </c>
      <c r="X57" s="298"/>
      <c r="Y57" s="298"/>
      <c r="Z57" s="295" t="s">
        <v>257</v>
      </c>
      <c r="AA57" s="295" t="s">
        <v>257</v>
      </c>
      <c r="AB57" s="295" t="s">
        <v>257</v>
      </c>
      <c r="AC57" s="295"/>
      <c r="AD57" s="227"/>
      <c r="AE57" s="11"/>
      <c r="AF57" s="11"/>
      <c r="AG57" s="11"/>
      <c r="AH57" s="11"/>
      <c r="AI57" s="11"/>
      <c r="AJ57" s="11"/>
      <c r="AK57" s="11"/>
      <c r="AL57" s="11"/>
      <c r="AM57" s="11"/>
      <c r="AN57" s="11"/>
      <c r="AO57" s="11"/>
    </row>
    <row r="58" spans="1:41" x14ac:dyDescent="0.3">
      <c r="A58" s="11"/>
      <c r="B58" s="123" t="s">
        <v>388</v>
      </c>
      <c r="C58" s="131" t="s">
        <v>386</v>
      </c>
      <c r="D58" s="126" t="s">
        <v>389</v>
      </c>
      <c r="E58" s="130" t="s">
        <v>208</v>
      </c>
      <c r="F58" s="320" t="s">
        <v>256</v>
      </c>
      <c r="G58" s="139"/>
      <c r="H58" s="139"/>
      <c r="I58" s="139"/>
      <c r="J58" s="139"/>
      <c r="K58" s="128" t="s">
        <v>257</v>
      </c>
      <c r="L58" s="139"/>
      <c r="M58" s="139"/>
      <c r="N58" s="139"/>
      <c r="O58" s="139"/>
      <c r="P58" s="139"/>
      <c r="Q58" s="139"/>
      <c r="R58" s="139"/>
      <c r="S58" s="139"/>
      <c r="T58" s="139"/>
      <c r="U58" s="295"/>
      <c r="V58" s="128"/>
      <c r="W58" s="128"/>
      <c r="X58" s="298"/>
      <c r="Y58" s="298"/>
      <c r="Z58" s="295"/>
      <c r="AA58" s="295"/>
      <c r="AB58" s="295"/>
      <c r="AC58" s="295"/>
      <c r="AD58" s="227"/>
      <c r="AE58" s="11"/>
      <c r="AF58" s="11"/>
      <c r="AG58" s="11"/>
      <c r="AH58" s="11"/>
      <c r="AI58" s="11"/>
      <c r="AJ58" s="11"/>
      <c r="AK58" s="11"/>
      <c r="AL58" s="11"/>
      <c r="AM58" s="11"/>
      <c r="AN58" s="11"/>
      <c r="AO58" s="11"/>
    </row>
    <row r="59" spans="1:41" x14ac:dyDescent="0.3">
      <c r="A59" s="11"/>
      <c r="B59" s="123" t="s">
        <v>390</v>
      </c>
      <c r="C59" s="131" t="s">
        <v>391</v>
      </c>
      <c r="D59" s="126" t="s">
        <v>392</v>
      </c>
      <c r="E59" s="130" t="s">
        <v>208</v>
      </c>
      <c r="F59" s="320" t="s">
        <v>256</v>
      </c>
      <c r="G59" s="139"/>
      <c r="H59" s="139"/>
      <c r="I59" s="139"/>
      <c r="J59" s="139"/>
      <c r="K59" s="139" t="s">
        <v>257</v>
      </c>
      <c r="L59" s="139"/>
      <c r="M59" s="139"/>
      <c r="N59" s="139"/>
      <c r="O59" s="139"/>
      <c r="P59" s="139"/>
      <c r="Q59" s="139"/>
      <c r="R59" s="139"/>
      <c r="S59" s="139"/>
      <c r="T59" s="139"/>
      <c r="U59" s="295"/>
      <c r="V59" s="128" t="s">
        <v>257</v>
      </c>
      <c r="W59" s="128" t="s">
        <v>257</v>
      </c>
      <c r="X59" s="298"/>
      <c r="Y59" s="298"/>
      <c r="Z59" s="295"/>
      <c r="AA59" s="295"/>
      <c r="AB59" s="295"/>
      <c r="AC59" s="295"/>
      <c r="AD59" s="227"/>
      <c r="AE59" s="11"/>
      <c r="AF59" s="11"/>
      <c r="AG59" s="11"/>
      <c r="AH59" s="11"/>
      <c r="AI59" s="11"/>
      <c r="AJ59" s="11"/>
      <c r="AK59" s="11"/>
      <c r="AL59" s="11"/>
      <c r="AM59" s="11"/>
      <c r="AN59" s="11"/>
      <c r="AO59" s="11"/>
    </row>
    <row r="60" spans="1:41" x14ac:dyDescent="0.3">
      <c r="A60" s="11"/>
      <c r="B60" s="123" t="s">
        <v>393</v>
      </c>
      <c r="C60" s="131" t="s">
        <v>391</v>
      </c>
      <c r="D60" s="126" t="s">
        <v>394</v>
      </c>
      <c r="E60" s="130" t="s">
        <v>208</v>
      </c>
      <c r="F60" s="320" t="s">
        <v>256</v>
      </c>
      <c r="G60" s="139"/>
      <c r="H60" s="139"/>
      <c r="I60" s="139"/>
      <c r="J60" s="139"/>
      <c r="K60" s="139" t="s">
        <v>257</v>
      </c>
      <c r="L60" s="139"/>
      <c r="M60" s="139"/>
      <c r="N60" s="139"/>
      <c r="O60" s="139"/>
      <c r="P60" s="139"/>
      <c r="Q60" s="139"/>
      <c r="R60" s="139"/>
      <c r="S60" s="139"/>
      <c r="T60" s="139"/>
      <c r="U60" s="295"/>
      <c r="V60" s="128"/>
      <c r="W60" s="128"/>
      <c r="X60" s="298"/>
      <c r="Y60" s="298"/>
      <c r="Z60" s="295"/>
      <c r="AA60" s="295"/>
      <c r="AB60" s="295"/>
      <c r="AC60" s="295"/>
      <c r="AD60" s="227"/>
      <c r="AE60" s="11"/>
      <c r="AF60" s="11"/>
      <c r="AG60" s="11"/>
      <c r="AH60" s="11"/>
      <c r="AI60" s="11"/>
      <c r="AJ60" s="11"/>
      <c r="AK60" s="11"/>
      <c r="AL60" s="11"/>
      <c r="AM60" s="11"/>
      <c r="AN60" s="11"/>
      <c r="AO60" s="11"/>
    </row>
    <row r="61" spans="1:41" x14ac:dyDescent="0.3">
      <c r="A61" s="11"/>
      <c r="B61" s="123" t="s">
        <v>395</v>
      </c>
      <c r="C61" s="131" t="s">
        <v>396</v>
      </c>
      <c r="D61" s="124" t="s">
        <v>397</v>
      </c>
      <c r="E61" s="130" t="s">
        <v>208</v>
      </c>
      <c r="F61" s="320" t="s">
        <v>319</v>
      </c>
      <c r="G61" s="139"/>
      <c r="H61" s="139"/>
      <c r="I61" s="139"/>
      <c r="J61" s="139"/>
      <c r="K61" s="139" t="s">
        <v>257</v>
      </c>
      <c r="L61" s="139"/>
      <c r="M61" s="139"/>
      <c r="N61" s="139"/>
      <c r="O61" s="139"/>
      <c r="P61" s="139"/>
      <c r="Q61" s="139"/>
      <c r="R61" s="139"/>
      <c r="S61" s="139"/>
      <c r="T61" s="139"/>
      <c r="U61" s="295"/>
      <c r="V61" s="295" t="s">
        <v>257</v>
      </c>
      <c r="W61" s="128" t="s">
        <v>257</v>
      </c>
      <c r="X61" s="298"/>
      <c r="Y61" s="298"/>
      <c r="Z61" s="295"/>
      <c r="AA61" s="295"/>
      <c r="AB61" s="295"/>
      <c r="AC61" s="295"/>
      <c r="AD61" s="227"/>
      <c r="AE61" s="11"/>
      <c r="AF61" s="11"/>
      <c r="AG61" s="11"/>
      <c r="AH61" s="11"/>
      <c r="AI61" s="11"/>
      <c r="AJ61" s="11"/>
      <c r="AK61" s="11"/>
      <c r="AL61" s="11"/>
      <c r="AM61" s="11"/>
      <c r="AN61" s="11"/>
      <c r="AO61" s="11"/>
    </row>
    <row r="62" spans="1:41" x14ac:dyDescent="0.3">
      <c r="A62" s="11"/>
      <c r="B62" s="123" t="s">
        <v>398</v>
      </c>
      <c r="C62" s="131" t="s">
        <v>399</v>
      </c>
      <c r="D62" s="126" t="s">
        <v>387</v>
      </c>
      <c r="E62" s="130" t="s">
        <v>208</v>
      </c>
      <c r="F62" s="320" t="s">
        <v>256</v>
      </c>
      <c r="G62" s="128"/>
      <c r="H62" s="128"/>
      <c r="I62" s="128"/>
      <c r="J62" s="128"/>
      <c r="K62" s="128" t="s">
        <v>257</v>
      </c>
      <c r="L62" s="128"/>
      <c r="M62" s="128"/>
      <c r="N62" s="128"/>
      <c r="O62" s="128"/>
      <c r="P62" s="128"/>
      <c r="Q62" s="128"/>
      <c r="R62" s="128"/>
      <c r="S62" s="128"/>
      <c r="T62" s="139"/>
      <c r="U62" s="295"/>
      <c r="V62" s="128" t="s">
        <v>257</v>
      </c>
      <c r="W62" s="295" t="s">
        <v>257</v>
      </c>
      <c r="X62" s="298"/>
      <c r="Y62" s="298"/>
      <c r="Z62" s="295"/>
      <c r="AA62" s="295"/>
      <c r="AB62" s="295"/>
      <c r="AC62" s="295"/>
      <c r="AD62" s="227"/>
      <c r="AE62" s="11"/>
      <c r="AF62" s="11"/>
      <c r="AG62" s="11"/>
      <c r="AH62" s="11"/>
      <c r="AI62" s="11"/>
      <c r="AJ62" s="11"/>
      <c r="AK62" s="11"/>
      <c r="AL62" s="11"/>
      <c r="AM62" s="11"/>
      <c r="AN62" s="11"/>
      <c r="AO62" s="11"/>
    </row>
    <row r="63" spans="1:41" x14ac:dyDescent="0.3">
      <c r="A63" s="11"/>
      <c r="B63" s="123" t="s">
        <v>400</v>
      </c>
      <c r="C63" s="322" t="s">
        <v>401</v>
      </c>
      <c r="D63" s="126" t="s">
        <v>402</v>
      </c>
      <c r="E63" s="130" t="s">
        <v>208</v>
      </c>
      <c r="F63" s="320" t="s">
        <v>256</v>
      </c>
      <c r="G63" s="139"/>
      <c r="H63" s="139"/>
      <c r="I63" s="139"/>
      <c r="J63" s="139"/>
      <c r="K63" s="139" t="s">
        <v>257</v>
      </c>
      <c r="L63" s="139"/>
      <c r="M63" s="139"/>
      <c r="N63" s="139"/>
      <c r="O63" s="139"/>
      <c r="P63" s="139"/>
      <c r="Q63" s="139"/>
      <c r="R63" s="139"/>
      <c r="S63" s="139"/>
      <c r="T63" s="139"/>
      <c r="U63" s="295" t="s">
        <v>257</v>
      </c>
      <c r="V63" s="295"/>
      <c r="W63" s="295"/>
      <c r="X63" s="298"/>
      <c r="Y63" s="298"/>
      <c r="Z63" s="295"/>
      <c r="AA63" s="295"/>
      <c r="AB63" s="295"/>
      <c r="AC63" s="295"/>
      <c r="AD63" s="227"/>
      <c r="AE63" s="11"/>
      <c r="AF63" s="11"/>
      <c r="AG63" s="11"/>
      <c r="AH63" s="11"/>
      <c r="AI63" s="11"/>
      <c r="AJ63" s="11"/>
      <c r="AK63" s="11"/>
      <c r="AL63" s="11"/>
      <c r="AM63" s="11"/>
      <c r="AN63" s="11"/>
      <c r="AO63" s="11"/>
    </row>
    <row r="64" spans="1:41" x14ac:dyDescent="0.3">
      <c r="A64" s="11"/>
      <c r="B64" s="123" t="s">
        <v>403</v>
      </c>
      <c r="C64" s="322" t="s">
        <v>401</v>
      </c>
      <c r="D64" s="126" t="s">
        <v>404</v>
      </c>
      <c r="E64" s="130" t="s">
        <v>208</v>
      </c>
      <c r="F64" s="320" t="s">
        <v>256</v>
      </c>
      <c r="G64" s="139"/>
      <c r="H64" s="139"/>
      <c r="I64" s="139"/>
      <c r="J64" s="139"/>
      <c r="K64" s="139" t="s">
        <v>257</v>
      </c>
      <c r="L64" s="139"/>
      <c r="M64" s="139"/>
      <c r="N64" s="139"/>
      <c r="O64" s="139"/>
      <c r="P64" s="139"/>
      <c r="Q64" s="139"/>
      <c r="R64" s="139"/>
      <c r="S64" s="139"/>
      <c r="T64" s="139"/>
      <c r="U64" s="295"/>
      <c r="V64" s="295"/>
      <c r="W64" s="295"/>
      <c r="X64" s="298"/>
      <c r="Y64" s="298"/>
      <c r="Z64" s="295"/>
      <c r="AA64" s="295"/>
      <c r="AB64" s="295"/>
      <c r="AC64" s="295"/>
      <c r="AD64" s="227"/>
      <c r="AE64" s="11"/>
      <c r="AF64" s="11"/>
      <c r="AG64" s="11"/>
      <c r="AH64" s="11"/>
      <c r="AI64" s="11"/>
      <c r="AJ64" s="11"/>
      <c r="AK64" s="11"/>
      <c r="AL64" s="11"/>
      <c r="AM64" s="11"/>
      <c r="AN64" s="11"/>
      <c r="AO64" s="11"/>
    </row>
    <row r="65" spans="1:41" x14ac:dyDescent="0.3">
      <c r="A65" s="11"/>
      <c r="B65" s="123" t="s">
        <v>405</v>
      </c>
      <c r="C65" s="322" t="s">
        <v>401</v>
      </c>
      <c r="D65" s="126" t="s">
        <v>406</v>
      </c>
      <c r="E65" s="130" t="s">
        <v>208</v>
      </c>
      <c r="F65" s="320" t="s">
        <v>256</v>
      </c>
      <c r="G65" s="139"/>
      <c r="H65" s="139"/>
      <c r="I65" s="139"/>
      <c r="J65" s="139"/>
      <c r="K65" s="139" t="s">
        <v>257</v>
      </c>
      <c r="L65" s="139"/>
      <c r="M65" s="139"/>
      <c r="N65" s="139"/>
      <c r="O65" s="139"/>
      <c r="P65" s="139"/>
      <c r="Q65" s="139"/>
      <c r="R65" s="139"/>
      <c r="S65" s="139"/>
      <c r="T65" s="139"/>
      <c r="U65" s="295"/>
      <c r="V65" s="295"/>
      <c r="W65" s="295"/>
      <c r="X65" s="298"/>
      <c r="Y65" s="298"/>
      <c r="Z65" s="295"/>
      <c r="AA65" s="295"/>
      <c r="AB65" s="295"/>
      <c r="AC65" s="295"/>
      <c r="AD65" s="227"/>
      <c r="AE65" s="11"/>
      <c r="AF65" s="11"/>
      <c r="AG65" s="11"/>
      <c r="AH65" s="11"/>
      <c r="AI65" s="11"/>
      <c r="AJ65" s="11"/>
      <c r="AK65" s="11"/>
      <c r="AL65" s="11"/>
      <c r="AM65" s="11"/>
      <c r="AN65" s="11"/>
      <c r="AO65" s="11"/>
    </row>
    <row r="66" spans="1:41" s="95" customFormat="1" x14ac:dyDescent="0.3">
      <c r="A66" s="96"/>
      <c r="B66" s="123" t="s">
        <v>407</v>
      </c>
      <c r="C66" s="322" t="s">
        <v>401</v>
      </c>
      <c r="D66" s="126" t="s">
        <v>408</v>
      </c>
      <c r="E66" s="130" t="s">
        <v>208</v>
      </c>
      <c r="F66" s="320" t="s">
        <v>256</v>
      </c>
      <c r="G66" s="139"/>
      <c r="H66" s="139"/>
      <c r="I66" s="139"/>
      <c r="J66" s="139"/>
      <c r="K66" s="139" t="s">
        <v>257</v>
      </c>
      <c r="L66" s="139"/>
      <c r="M66" s="139"/>
      <c r="N66" s="139"/>
      <c r="O66" s="139"/>
      <c r="P66" s="139"/>
      <c r="Q66" s="139"/>
      <c r="R66" s="139"/>
      <c r="S66" s="139"/>
      <c r="T66" s="139"/>
      <c r="U66" s="295" t="s">
        <v>257</v>
      </c>
      <c r="V66" s="295"/>
      <c r="W66" s="295"/>
      <c r="X66" s="298"/>
      <c r="Y66" s="298"/>
      <c r="Z66" s="295"/>
      <c r="AA66" s="295"/>
      <c r="AB66" s="295"/>
      <c r="AC66" s="295"/>
      <c r="AD66" s="227"/>
      <c r="AE66" s="96"/>
      <c r="AF66" s="96"/>
      <c r="AG66" s="96"/>
      <c r="AH66" s="96"/>
      <c r="AI66" s="96"/>
      <c r="AJ66" s="96"/>
      <c r="AK66" s="96"/>
      <c r="AL66" s="96"/>
      <c r="AM66" s="96"/>
      <c r="AN66" s="96"/>
      <c r="AO66" s="96"/>
    </row>
    <row r="67" spans="1:41" s="95" customFormat="1" x14ac:dyDescent="0.3">
      <c r="A67" s="96"/>
      <c r="B67" s="123" t="s">
        <v>409</v>
      </c>
      <c r="C67" s="322" t="s">
        <v>401</v>
      </c>
      <c r="D67" s="126" t="s">
        <v>410</v>
      </c>
      <c r="E67" s="130" t="s">
        <v>208</v>
      </c>
      <c r="F67" s="320" t="s">
        <v>256</v>
      </c>
      <c r="G67" s="139"/>
      <c r="H67" s="139"/>
      <c r="I67" s="139"/>
      <c r="J67" s="139"/>
      <c r="K67" s="139" t="s">
        <v>257</v>
      </c>
      <c r="L67" s="139"/>
      <c r="M67" s="139"/>
      <c r="N67" s="139"/>
      <c r="O67" s="139"/>
      <c r="P67" s="139"/>
      <c r="Q67" s="139"/>
      <c r="R67" s="139"/>
      <c r="S67" s="139"/>
      <c r="T67" s="139"/>
      <c r="U67" s="295" t="s">
        <v>257</v>
      </c>
      <c r="V67" s="295"/>
      <c r="W67" s="295"/>
      <c r="X67" s="298"/>
      <c r="Y67" s="298"/>
      <c r="Z67" s="295"/>
      <c r="AA67" s="295"/>
      <c r="AB67" s="295"/>
      <c r="AC67" s="295"/>
      <c r="AD67" s="227"/>
      <c r="AE67" s="96"/>
      <c r="AF67" s="96"/>
      <c r="AG67" s="96"/>
      <c r="AH67" s="96"/>
      <c r="AI67" s="96"/>
      <c r="AJ67" s="96"/>
      <c r="AK67" s="96"/>
      <c r="AL67" s="96"/>
      <c r="AM67" s="96"/>
      <c r="AN67" s="96"/>
      <c r="AO67" s="96"/>
    </row>
    <row r="68" spans="1:41" s="95" customFormat="1" x14ac:dyDescent="0.3">
      <c r="A68" s="96"/>
      <c r="B68" s="123" t="s">
        <v>411</v>
      </c>
      <c r="C68" s="322" t="s">
        <v>401</v>
      </c>
      <c r="D68" s="124" t="s">
        <v>412</v>
      </c>
      <c r="E68" s="130" t="s">
        <v>208</v>
      </c>
      <c r="F68" s="320" t="s">
        <v>256</v>
      </c>
      <c r="G68" s="128"/>
      <c r="H68" s="128"/>
      <c r="I68" s="128"/>
      <c r="J68" s="128"/>
      <c r="K68" s="139" t="s">
        <v>257</v>
      </c>
      <c r="L68" s="128"/>
      <c r="M68" s="128"/>
      <c r="N68" s="128"/>
      <c r="O68" s="128"/>
      <c r="P68" s="128"/>
      <c r="Q68" s="128"/>
      <c r="R68" s="128"/>
      <c r="S68" s="128"/>
      <c r="T68" s="139"/>
      <c r="U68" s="295"/>
      <c r="V68" s="295"/>
      <c r="W68" s="295"/>
      <c r="X68" s="298"/>
      <c r="Y68" s="298"/>
      <c r="Z68" s="295"/>
      <c r="AA68" s="295"/>
      <c r="AB68" s="295"/>
      <c r="AC68" s="295"/>
      <c r="AD68" s="227"/>
      <c r="AE68" s="96"/>
      <c r="AF68" s="96"/>
      <c r="AG68" s="96"/>
      <c r="AH68" s="96"/>
      <c r="AI68" s="96"/>
      <c r="AJ68" s="96"/>
      <c r="AK68" s="96"/>
      <c r="AL68" s="96"/>
      <c r="AM68" s="96"/>
      <c r="AN68" s="96"/>
      <c r="AO68" s="96"/>
    </row>
    <row r="69" spans="1:41" s="95" customFormat="1" x14ac:dyDescent="0.3">
      <c r="A69" s="96"/>
      <c r="B69" s="123" t="s">
        <v>413</v>
      </c>
      <c r="C69" s="322" t="s">
        <v>401</v>
      </c>
      <c r="D69" s="124" t="s">
        <v>414</v>
      </c>
      <c r="E69" s="130" t="s">
        <v>208</v>
      </c>
      <c r="F69" s="320" t="s">
        <v>256</v>
      </c>
      <c r="G69" s="128"/>
      <c r="H69" s="128"/>
      <c r="I69" s="128"/>
      <c r="J69" s="128"/>
      <c r="K69" s="128" t="s">
        <v>257</v>
      </c>
      <c r="L69" s="128"/>
      <c r="M69" s="128"/>
      <c r="N69" s="128"/>
      <c r="O69" s="128"/>
      <c r="P69" s="128"/>
      <c r="Q69" s="128"/>
      <c r="R69" s="128"/>
      <c r="S69" s="128"/>
      <c r="T69" s="139"/>
      <c r="U69" s="295"/>
      <c r="V69" s="295"/>
      <c r="W69" s="295"/>
      <c r="X69" s="298"/>
      <c r="Y69" s="298"/>
      <c r="Z69" s="295"/>
      <c r="AA69" s="295"/>
      <c r="AB69" s="295"/>
      <c r="AC69" s="295"/>
      <c r="AD69" s="227"/>
      <c r="AE69" s="96"/>
      <c r="AF69" s="96"/>
      <c r="AG69" s="96"/>
      <c r="AH69" s="96"/>
      <c r="AI69" s="96"/>
      <c r="AJ69" s="96"/>
      <c r="AK69" s="96"/>
      <c r="AL69" s="96"/>
      <c r="AM69" s="96"/>
      <c r="AN69" s="96"/>
      <c r="AO69" s="96"/>
    </row>
    <row r="70" spans="1:41" s="95" customFormat="1" x14ac:dyDescent="0.3">
      <c r="A70" s="96"/>
      <c r="B70" s="123" t="s">
        <v>415</v>
      </c>
      <c r="C70" s="322" t="s">
        <v>401</v>
      </c>
      <c r="D70" s="124" t="s">
        <v>416</v>
      </c>
      <c r="E70" s="130" t="s">
        <v>208</v>
      </c>
      <c r="F70" s="320" t="s">
        <v>256</v>
      </c>
      <c r="G70" s="128"/>
      <c r="H70" s="128"/>
      <c r="I70" s="128"/>
      <c r="J70" s="128"/>
      <c r="K70" s="139" t="s">
        <v>257</v>
      </c>
      <c r="L70" s="128"/>
      <c r="M70" s="128"/>
      <c r="N70" s="128"/>
      <c r="O70" s="128"/>
      <c r="P70" s="128"/>
      <c r="Q70" s="128"/>
      <c r="R70" s="128"/>
      <c r="S70" s="128"/>
      <c r="T70" s="139"/>
      <c r="U70" s="295"/>
      <c r="V70" s="295"/>
      <c r="W70" s="295"/>
      <c r="X70" s="298"/>
      <c r="Y70" s="298"/>
      <c r="Z70" s="295"/>
      <c r="AA70" s="295"/>
      <c r="AB70" s="295"/>
      <c r="AC70" s="295"/>
      <c r="AD70" s="227"/>
      <c r="AE70" s="96"/>
      <c r="AF70" s="96"/>
      <c r="AG70" s="96"/>
      <c r="AH70" s="96"/>
      <c r="AI70" s="96"/>
      <c r="AJ70" s="96"/>
      <c r="AK70" s="96"/>
      <c r="AL70" s="96"/>
      <c r="AM70" s="96"/>
      <c r="AN70" s="96"/>
      <c r="AO70" s="96"/>
    </row>
    <row r="71" spans="1:41" s="95" customFormat="1" x14ac:dyDescent="0.3">
      <c r="A71" s="96"/>
      <c r="B71" s="123" t="s">
        <v>417</v>
      </c>
      <c r="C71" s="322" t="s">
        <v>418</v>
      </c>
      <c r="D71" s="126" t="s">
        <v>419</v>
      </c>
      <c r="E71" s="127" t="s">
        <v>208</v>
      </c>
      <c r="F71" s="320" t="s">
        <v>256</v>
      </c>
      <c r="G71" s="128"/>
      <c r="H71" s="128"/>
      <c r="I71" s="128"/>
      <c r="J71" s="128"/>
      <c r="K71" s="139" t="s">
        <v>257</v>
      </c>
      <c r="L71" s="128"/>
      <c r="M71" s="128"/>
      <c r="N71" s="128"/>
      <c r="O71" s="128"/>
      <c r="P71" s="128"/>
      <c r="Q71" s="128"/>
      <c r="R71" s="128"/>
      <c r="S71" s="128"/>
      <c r="T71" s="139"/>
      <c r="U71" s="295" t="s">
        <v>257</v>
      </c>
      <c r="V71" s="295" t="s">
        <v>257</v>
      </c>
      <c r="W71" s="295"/>
      <c r="X71" s="298"/>
      <c r="Y71" s="298"/>
      <c r="Z71" s="295" t="s">
        <v>257</v>
      </c>
      <c r="AA71" s="295" t="s">
        <v>257</v>
      </c>
      <c r="AB71" s="295" t="s">
        <v>257</v>
      </c>
      <c r="AC71" s="295"/>
      <c r="AD71" s="227"/>
      <c r="AE71" s="96"/>
      <c r="AF71" s="96"/>
      <c r="AG71" s="96"/>
      <c r="AH71" s="96"/>
      <c r="AI71" s="96"/>
      <c r="AJ71" s="96"/>
      <c r="AK71" s="96"/>
      <c r="AL71" s="96"/>
      <c r="AM71" s="96"/>
      <c r="AN71" s="96"/>
      <c r="AO71" s="96"/>
    </row>
    <row r="72" spans="1:41" s="95" customFormat="1" x14ac:dyDescent="0.3">
      <c r="A72" s="96"/>
      <c r="B72" s="123" t="s">
        <v>420</v>
      </c>
      <c r="C72" s="322" t="s">
        <v>418</v>
      </c>
      <c r="D72" s="126" t="s">
        <v>421</v>
      </c>
      <c r="E72" s="127" t="s">
        <v>208</v>
      </c>
      <c r="F72" s="320" t="s">
        <v>256</v>
      </c>
      <c r="G72" s="128"/>
      <c r="H72" s="128"/>
      <c r="I72" s="128"/>
      <c r="J72" s="128"/>
      <c r="K72" s="139" t="s">
        <v>257</v>
      </c>
      <c r="L72" s="128"/>
      <c r="M72" s="128"/>
      <c r="N72" s="128"/>
      <c r="O72" s="128"/>
      <c r="P72" s="128"/>
      <c r="Q72" s="128"/>
      <c r="R72" s="128"/>
      <c r="S72" s="128"/>
      <c r="T72" s="139"/>
      <c r="U72" s="295" t="s">
        <v>257</v>
      </c>
      <c r="V72" s="295" t="s">
        <v>257</v>
      </c>
      <c r="W72" s="295"/>
      <c r="X72" s="298"/>
      <c r="Y72" s="298"/>
      <c r="Z72" s="295" t="s">
        <v>257</v>
      </c>
      <c r="AA72" s="295" t="s">
        <v>257</v>
      </c>
      <c r="AB72" s="295" t="s">
        <v>257</v>
      </c>
      <c r="AC72" s="295"/>
      <c r="AD72" s="227"/>
      <c r="AE72" s="96"/>
      <c r="AF72" s="96"/>
      <c r="AG72" s="96"/>
      <c r="AH72" s="96"/>
      <c r="AI72" s="96"/>
      <c r="AJ72" s="96"/>
      <c r="AK72" s="96"/>
      <c r="AL72" s="96"/>
      <c r="AM72" s="96"/>
      <c r="AN72" s="96"/>
      <c r="AO72" s="96"/>
    </row>
    <row r="73" spans="1:41" s="95" customFormat="1" x14ac:dyDescent="0.3">
      <c r="A73" s="96"/>
      <c r="B73" s="123" t="s">
        <v>422</v>
      </c>
      <c r="C73" s="322" t="s">
        <v>418</v>
      </c>
      <c r="D73" s="126" t="s">
        <v>423</v>
      </c>
      <c r="E73" s="127" t="s">
        <v>208</v>
      </c>
      <c r="F73" s="320" t="s">
        <v>256</v>
      </c>
      <c r="G73" s="128"/>
      <c r="H73" s="128"/>
      <c r="I73" s="128"/>
      <c r="J73" s="128"/>
      <c r="K73" s="139" t="s">
        <v>257</v>
      </c>
      <c r="L73" s="128"/>
      <c r="M73" s="128"/>
      <c r="N73" s="128"/>
      <c r="O73" s="128"/>
      <c r="P73" s="128"/>
      <c r="Q73" s="128"/>
      <c r="R73" s="128"/>
      <c r="S73" s="128"/>
      <c r="T73" s="139"/>
      <c r="U73" s="295"/>
      <c r="V73" s="295"/>
      <c r="W73" s="295"/>
      <c r="X73" s="298"/>
      <c r="Y73" s="298"/>
      <c r="Z73" s="295"/>
      <c r="AA73" s="295"/>
      <c r="AB73" s="295"/>
      <c r="AC73" s="295"/>
      <c r="AD73" s="227"/>
      <c r="AE73" s="96"/>
      <c r="AF73" s="96"/>
      <c r="AG73" s="96"/>
      <c r="AH73" s="96"/>
      <c r="AI73" s="96"/>
      <c r="AJ73" s="96"/>
      <c r="AK73" s="96"/>
      <c r="AL73" s="96"/>
      <c r="AM73" s="96"/>
      <c r="AN73" s="96"/>
      <c r="AO73" s="96"/>
    </row>
    <row r="74" spans="1:41" s="95" customFormat="1" x14ac:dyDescent="0.3">
      <c r="A74" s="96"/>
      <c r="B74" s="123" t="s">
        <v>424</v>
      </c>
      <c r="C74" s="322" t="s">
        <v>418</v>
      </c>
      <c r="D74" s="126" t="s">
        <v>425</v>
      </c>
      <c r="E74" s="127" t="s">
        <v>208</v>
      </c>
      <c r="F74" s="320" t="s">
        <v>256</v>
      </c>
      <c r="G74" s="128"/>
      <c r="H74" s="128"/>
      <c r="I74" s="128"/>
      <c r="J74" s="128"/>
      <c r="K74" s="128" t="s">
        <v>257</v>
      </c>
      <c r="L74" s="128"/>
      <c r="M74" s="128"/>
      <c r="N74" s="128"/>
      <c r="O74" s="128"/>
      <c r="P74" s="128"/>
      <c r="Q74" s="128"/>
      <c r="R74" s="128"/>
      <c r="S74" s="128"/>
      <c r="T74" s="139"/>
      <c r="U74" s="295"/>
      <c r="V74" s="295"/>
      <c r="W74" s="295"/>
      <c r="X74" s="298"/>
      <c r="Y74" s="298"/>
      <c r="Z74" s="295"/>
      <c r="AA74" s="295"/>
      <c r="AB74" s="295"/>
      <c r="AC74" s="295"/>
      <c r="AD74" s="227"/>
      <c r="AE74" s="96"/>
      <c r="AF74" s="96"/>
      <c r="AG74" s="96"/>
      <c r="AH74" s="96"/>
      <c r="AI74" s="96"/>
      <c r="AJ74" s="96"/>
      <c r="AK74" s="96"/>
      <c r="AL74" s="96"/>
      <c r="AM74" s="96"/>
      <c r="AN74" s="96"/>
      <c r="AO74" s="96"/>
    </row>
    <row r="75" spans="1:41" s="95" customFormat="1" x14ac:dyDescent="0.3">
      <c r="A75" s="96"/>
      <c r="B75" s="123" t="s">
        <v>426</v>
      </c>
      <c r="C75" s="140" t="s">
        <v>427</v>
      </c>
      <c r="D75" s="207" t="s">
        <v>428</v>
      </c>
      <c r="E75" s="185" t="s">
        <v>208</v>
      </c>
      <c r="F75" s="320" t="s">
        <v>256</v>
      </c>
      <c r="G75" s="287"/>
      <c r="H75" s="287"/>
      <c r="I75" s="287"/>
      <c r="J75" s="287"/>
      <c r="K75" s="139" t="s">
        <v>257</v>
      </c>
      <c r="L75" s="287"/>
      <c r="M75" s="287"/>
      <c r="N75" s="287"/>
      <c r="O75" s="287"/>
      <c r="P75" s="287"/>
      <c r="Q75" s="287"/>
      <c r="R75" s="287"/>
      <c r="S75" s="287"/>
      <c r="T75" s="287"/>
      <c r="U75" s="295"/>
      <c r="V75" s="295"/>
      <c r="W75" s="298"/>
      <c r="X75" s="298"/>
      <c r="Y75" s="298"/>
      <c r="Z75" s="295"/>
      <c r="AA75" s="298"/>
      <c r="AB75" s="298"/>
      <c r="AC75" s="139" t="s">
        <v>257</v>
      </c>
      <c r="AD75" s="227"/>
      <c r="AE75" s="96"/>
      <c r="AF75" s="96"/>
      <c r="AG75" s="96"/>
      <c r="AH75" s="96"/>
      <c r="AI75" s="96"/>
      <c r="AJ75" s="96"/>
      <c r="AK75" s="96"/>
      <c r="AL75" s="96"/>
      <c r="AM75" s="96"/>
      <c r="AN75" s="96"/>
      <c r="AO75" s="96"/>
    </row>
    <row r="76" spans="1:41" s="95" customFormat="1" x14ac:dyDescent="0.3">
      <c r="A76" s="96"/>
      <c r="B76" s="123" t="s">
        <v>429</v>
      </c>
      <c r="C76" s="140" t="s">
        <v>427</v>
      </c>
      <c r="D76" s="207" t="s">
        <v>430</v>
      </c>
      <c r="E76" s="185" t="s">
        <v>208</v>
      </c>
      <c r="F76" s="320" t="s">
        <v>256</v>
      </c>
      <c r="G76" s="287"/>
      <c r="H76" s="287"/>
      <c r="I76" s="287"/>
      <c r="J76" s="287"/>
      <c r="K76" s="139" t="s">
        <v>257</v>
      </c>
      <c r="L76" s="287"/>
      <c r="M76" s="287"/>
      <c r="N76" s="287"/>
      <c r="O76" s="287"/>
      <c r="P76" s="287"/>
      <c r="Q76" s="287"/>
      <c r="R76" s="287"/>
      <c r="S76" s="287"/>
      <c r="T76" s="287"/>
      <c r="U76" s="295"/>
      <c r="V76" s="295"/>
      <c r="W76" s="298"/>
      <c r="X76" s="298"/>
      <c r="Y76" s="298"/>
      <c r="Z76" s="295"/>
      <c r="AA76" s="298"/>
      <c r="AB76" s="298"/>
      <c r="AC76" s="139" t="s">
        <v>257</v>
      </c>
      <c r="AD76" s="227"/>
      <c r="AE76" s="96"/>
      <c r="AF76" s="96"/>
      <c r="AG76" s="96"/>
      <c r="AH76" s="96"/>
      <c r="AI76" s="96"/>
      <c r="AJ76" s="96"/>
      <c r="AK76" s="96"/>
      <c r="AL76" s="96"/>
      <c r="AM76" s="96"/>
      <c r="AN76" s="96"/>
      <c r="AO76" s="96"/>
    </row>
    <row r="77" spans="1:41" s="95" customFormat="1" x14ac:dyDescent="0.3">
      <c r="A77" s="96"/>
      <c r="B77" s="123" t="s">
        <v>431</v>
      </c>
      <c r="C77" s="140" t="s">
        <v>427</v>
      </c>
      <c r="D77" s="207" t="s">
        <v>432</v>
      </c>
      <c r="E77" s="185" t="s">
        <v>208</v>
      </c>
      <c r="F77" s="320" t="s">
        <v>256</v>
      </c>
      <c r="G77" s="287"/>
      <c r="H77" s="287"/>
      <c r="I77" s="287"/>
      <c r="J77" s="287"/>
      <c r="K77" s="139" t="s">
        <v>257</v>
      </c>
      <c r="L77" s="287"/>
      <c r="M77" s="287"/>
      <c r="N77" s="287"/>
      <c r="O77" s="287"/>
      <c r="P77" s="287"/>
      <c r="Q77" s="287"/>
      <c r="R77" s="287"/>
      <c r="S77" s="287"/>
      <c r="T77" s="287"/>
      <c r="U77" s="295"/>
      <c r="V77" s="295"/>
      <c r="W77" s="298"/>
      <c r="X77" s="298"/>
      <c r="Y77" s="298"/>
      <c r="Z77" s="295"/>
      <c r="AA77" s="298"/>
      <c r="AB77" s="298"/>
      <c r="AC77" s="139" t="s">
        <v>257</v>
      </c>
      <c r="AD77" s="227"/>
      <c r="AE77" s="96"/>
      <c r="AF77" s="96"/>
      <c r="AG77" s="96"/>
      <c r="AH77" s="96"/>
      <c r="AI77" s="96"/>
      <c r="AJ77" s="96"/>
      <c r="AK77" s="96"/>
      <c r="AL77" s="96"/>
      <c r="AM77" s="96"/>
      <c r="AN77" s="96"/>
      <c r="AO77" s="96"/>
    </row>
    <row r="78" spans="1:41" s="95" customFormat="1" x14ac:dyDescent="0.3">
      <c r="A78" s="96"/>
      <c r="B78" s="123" t="s">
        <v>433</v>
      </c>
      <c r="C78" s="140" t="s">
        <v>427</v>
      </c>
      <c r="D78" s="207" t="s">
        <v>434</v>
      </c>
      <c r="E78" s="185" t="s">
        <v>208</v>
      </c>
      <c r="F78" s="320" t="s">
        <v>256</v>
      </c>
      <c r="G78" s="287"/>
      <c r="H78" s="287"/>
      <c r="I78" s="287"/>
      <c r="J78" s="287"/>
      <c r="K78" s="139" t="s">
        <v>257</v>
      </c>
      <c r="L78" s="287"/>
      <c r="M78" s="287"/>
      <c r="N78" s="287"/>
      <c r="O78" s="287"/>
      <c r="P78" s="287"/>
      <c r="Q78" s="287"/>
      <c r="R78" s="287"/>
      <c r="S78" s="287"/>
      <c r="T78" s="287"/>
      <c r="U78" s="295"/>
      <c r="V78" s="295"/>
      <c r="W78" s="298"/>
      <c r="X78" s="298"/>
      <c r="Y78" s="298"/>
      <c r="Z78" s="295"/>
      <c r="AA78" s="298"/>
      <c r="AB78" s="298"/>
      <c r="AC78" s="139" t="s">
        <v>257</v>
      </c>
      <c r="AD78" s="227"/>
      <c r="AE78" s="96"/>
      <c r="AF78" s="96"/>
      <c r="AG78" s="96"/>
      <c r="AH78" s="96"/>
      <c r="AI78" s="96"/>
      <c r="AJ78" s="96"/>
      <c r="AK78" s="96"/>
      <c r="AL78" s="96"/>
      <c r="AM78" s="96"/>
      <c r="AN78" s="96"/>
      <c r="AO78" s="96"/>
    </row>
    <row r="79" spans="1:41" s="95" customFormat="1" x14ac:dyDescent="0.3">
      <c r="A79" s="96"/>
      <c r="B79" s="123" t="s">
        <v>435</v>
      </c>
      <c r="C79" s="140" t="s">
        <v>436</v>
      </c>
      <c r="D79" s="207" t="s">
        <v>437</v>
      </c>
      <c r="E79" s="185" t="s">
        <v>208</v>
      </c>
      <c r="F79" s="320" t="s">
        <v>319</v>
      </c>
      <c r="G79" s="287"/>
      <c r="H79" s="287"/>
      <c r="I79" s="287"/>
      <c r="J79" s="287"/>
      <c r="K79" s="139" t="s">
        <v>257</v>
      </c>
      <c r="L79" s="287"/>
      <c r="M79" s="287"/>
      <c r="N79" s="287"/>
      <c r="O79" s="287"/>
      <c r="P79" s="287"/>
      <c r="Q79" s="287"/>
      <c r="R79" s="287"/>
      <c r="S79" s="287"/>
      <c r="T79" s="287"/>
      <c r="U79" s="295"/>
      <c r="V79" s="295"/>
      <c r="W79" s="298"/>
      <c r="X79" s="298"/>
      <c r="Y79" s="298"/>
      <c r="Z79" s="295"/>
      <c r="AA79" s="298"/>
      <c r="AB79" s="298"/>
      <c r="AC79" s="139"/>
      <c r="AD79" s="227"/>
      <c r="AE79" s="96"/>
      <c r="AF79" s="96"/>
      <c r="AG79" s="96"/>
      <c r="AH79" s="96"/>
      <c r="AI79" s="96"/>
      <c r="AJ79" s="96"/>
      <c r="AK79" s="96"/>
      <c r="AL79" s="96"/>
      <c r="AM79" s="96"/>
      <c r="AN79" s="96"/>
      <c r="AO79" s="96"/>
    </row>
    <row r="80" spans="1:41" s="95" customFormat="1" x14ac:dyDescent="0.3">
      <c r="A80" s="96"/>
      <c r="B80" s="123" t="s">
        <v>438</v>
      </c>
      <c r="C80" s="140" t="s">
        <v>436</v>
      </c>
      <c r="D80" s="207" t="s">
        <v>439</v>
      </c>
      <c r="E80" s="185" t="s">
        <v>208</v>
      </c>
      <c r="F80" s="320" t="s">
        <v>319</v>
      </c>
      <c r="G80" s="287"/>
      <c r="H80" s="287"/>
      <c r="I80" s="287"/>
      <c r="J80" s="287"/>
      <c r="K80" s="139" t="s">
        <v>257</v>
      </c>
      <c r="L80" s="287"/>
      <c r="M80" s="287"/>
      <c r="N80" s="287"/>
      <c r="O80" s="287"/>
      <c r="P80" s="287"/>
      <c r="Q80" s="287"/>
      <c r="R80" s="287"/>
      <c r="S80" s="287"/>
      <c r="T80" s="287"/>
      <c r="U80" s="295"/>
      <c r="V80" s="295"/>
      <c r="W80" s="298"/>
      <c r="X80" s="298"/>
      <c r="Y80" s="298"/>
      <c r="Z80" s="295"/>
      <c r="AA80" s="298"/>
      <c r="AB80" s="298"/>
      <c r="AC80" s="139"/>
      <c r="AD80" s="227"/>
      <c r="AE80" s="96"/>
      <c r="AF80" s="96"/>
      <c r="AG80" s="96"/>
      <c r="AH80" s="96"/>
      <c r="AI80" s="96"/>
      <c r="AJ80" s="96"/>
      <c r="AK80" s="96"/>
      <c r="AL80" s="96"/>
      <c r="AM80" s="96"/>
      <c r="AN80" s="96"/>
      <c r="AO80" s="96"/>
    </row>
    <row r="81" spans="1:41" s="95" customFormat="1" x14ac:dyDescent="0.3">
      <c r="A81" s="96"/>
      <c r="B81" s="123" t="s">
        <v>440</v>
      </c>
      <c r="C81" s="323" t="s">
        <v>441</v>
      </c>
      <c r="D81" s="126" t="s">
        <v>442</v>
      </c>
      <c r="E81" s="132" t="s">
        <v>208</v>
      </c>
      <c r="F81" s="320" t="s">
        <v>319</v>
      </c>
      <c r="G81" s="287"/>
      <c r="H81" s="287"/>
      <c r="I81" s="287"/>
      <c r="J81" s="287"/>
      <c r="K81" s="139" t="s">
        <v>257</v>
      </c>
      <c r="L81" s="287"/>
      <c r="M81" s="287"/>
      <c r="N81" s="287"/>
      <c r="O81" s="287"/>
      <c r="P81" s="287"/>
      <c r="Q81" s="287"/>
      <c r="R81" s="287"/>
      <c r="S81" s="287"/>
      <c r="T81" s="287"/>
      <c r="U81" s="295" t="s">
        <v>257</v>
      </c>
      <c r="V81" s="295" t="s">
        <v>257</v>
      </c>
      <c r="W81" s="298"/>
      <c r="X81" s="298"/>
      <c r="Y81" s="298"/>
      <c r="Z81" s="295" t="s">
        <v>257</v>
      </c>
      <c r="AA81" s="298"/>
      <c r="AB81" s="298"/>
      <c r="AC81" s="298"/>
      <c r="AD81" s="227"/>
      <c r="AE81" s="96"/>
      <c r="AF81" s="96"/>
      <c r="AG81" s="96"/>
      <c r="AH81" s="96"/>
      <c r="AI81" s="96"/>
      <c r="AJ81" s="96"/>
      <c r="AK81" s="96"/>
      <c r="AL81" s="96"/>
      <c r="AM81" s="96"/>
      <c r="AN81" s="96"/>
      <c r="AO81" s="96"/>
    </row>
    <row r="82" spans="1:41" s="95" customFormat="1" x14ac:dyDescent="0.3">
      <c r="A82" s="96"/>
      <c r="B82" s="123" t="s">
        <v>443</v>
      </c>
      <c r="C82" s="323" t="s">
        <v>441</v>
      </c>
      <c r="D82" s="126" t="s">
        <v>444</v>
      </c>
      <c r="E82" s="132" t="s">
        <v>208</v>
      </c>
      <c r="F82" s="320" t="s">
        <v>319</v>
      </c>
      <c r="G82" s="287"/>
      <c r="H82" s="287"/>
      <c r="I82" s="287"/>
      <c r="J82" s="287"/>
      <c r="K82" s="139" t="s">
        <v>257</v>
      </c>
      <c r="L82" s="287"/>
      <c r="M82" s="287"/>
      <c r="N82" s="287"/>
      <c r="O82" s="287"/>
      <c r="P82" s="287"/>
      <c r="Q82" s="287"/>
      <c r="R82" s="287"/>
      <c r="S82" s="287"/>
      <c r="T82" s="287"/>
      <c r="U82" s="295"/>
      <c r="V82" s="295"/>
      <c r="W82" s="298"/>
      <c r="X82" s="298"/>
      <c r="Y82" s="298"/>
      <c r="Z82" s="295"/>
      <c r="AA82" s="298"/>
      <c r="AB82" s="298"/>
      <c r="AC82" s="298"/>
      <c r="AD82" s="227"/>
      <c r="AE82" s="96"/>
      <c r="AF82" s="96"/>
      <c r="AG82" s="96"/>
      <c r="AH82" s="96"/>
      <c r="AI82" s="96"/>
      <c r="AJ82" s="96"/>
      <c r="AK82" s="96"/>
      <c r="AL82" s="96"/>
      <c r="AM82" s="96"/>
      <c r="AN82" s="96"/>
      <c r="AO82" s="96"/>
    </row>
    <row r="83" spans="1:41" s="95" customFormat="1" x14ac:dyDescent="0.3">
      <c r="A83" s="96"/>
      <c r="B83" s="123" t="s">
        <v>445</v>
      </c>
      <c r="C83" s="261" t="s">
        <v>446</v>
      </c>
      <c r="D83" s="126" t="s">
        <v>447</v>
      </c>
      <c r="E83" s="127" t="s">
        <v>208</v>
      </c>
      <c r="F83" s="320" t="s">
        <v>256</v>
      </c>
      <c r="G83" s="128"/>
      <c r="H83" s="128"/>
      <c r="I83" s="128"/>
      <c r="J83" s="128"/>
      <c r="K83" s="128"/>
      <c r="L83" s="128" t="s">
        <v>257</v>
      </c>
      <c r="M83" s="128"/>
      <c r="N83" s="128"/>
      <c r="O83" s="128"/>
      <c r="P83" s="128"/>
      <c r="Q83" s="128"/>
      <c r="R83" s="128"/>
      <c r="S83" s="128"/>
      <c r="T83" s="139"/>
      <c r="U83" s="295" t="s">
        <v>257</v>
      </c>
      <c r="V83" s="295" t="s">
        <v>257</v>
      </c>
      <c r="W83" s="295" t="s">
        <v>257</v>
      </c>
      <c r="X83" s="298"/>
      <c r="Y83" s="298"/>
      <c r="Z83" s="295" t="s">
        <v>257</v>
      </c>
      <c r="AA83" s="295" t="s">
        <v>257</v>
      </c>
      <c r="AB83" s="295"/>
      <c r="AC83" s="295"/>
      <c r="AD83" s="227"/>
      <c r="AE83" s="96"/>
      <c r="AF83" s="96"/>
      <c r="AG83" s="96"/>
      <c r="AH83" s="96"/>
      <c r="AI83" s="96"/>
      <c r="AJ83" s="96"/>
      <c r="AK83" s="96"/>
      <c r="AL83" s="96"/>
      <c r="AM83" s="96"/>
      <c r="AN83" s="96"/>
      <c r="AO83" s="96"/>
    </row>
    <row r="84" spans="1:41" s="95" customFormat="1" x14ac:dyDescent="0.3">
      <c r="A84" s="96"/>
      <c r="B84" s="123" t="s">
        <v>448</v>
      </c>
      <c r="C84" s="261" t="s">
        <v>446</v>
      </c>
      <c r="D84" s="126" t="s">
        <v>449</v>
      </c>
      <c r="E84" s="127" t="s">
        <v>208</v>
      </c>
      <c r="F84" s="320" t="s">
        <v>256</v>
      </c>
      <c r="G84" s="128"/>
      <c r="H84" s="128"/>
      <c r="I84" s="128"/>
      <c r="J84" s="128"/>
      <c r="K84" s="128"/>
      <c r="L84" s="128" t="s">
        <v>257</v>
      </c>
      <c r="M84" s="128"/>
      <c r="N84" s="128"/>
      <c r="O84" s="128"/>
      <c r="P84" s="128"/>
      <c r="Q84" s="128"/>
      <c r="R84" s="128"/>
      <c r="S84" s="128"/>
      <c r="T84" s="139"/>
      <c r="U84" s="295"/>
      <c r="V84" s="295"/>
      <c r="W84" s="295"/>
      <c r="X84" s="298"/>
      <c r="Y84" s="298"/>
      <c r="Z84" s="295"/>
      <c r="AA84" s="295"/>
      <c r="AB84" s="295"/>
      <c r="AC84" s="295"/>
      <c r="AD84" s="227"/>
      <c r="AE84" s="96"/>
      <c r="AF84" s="96"/>
      <c r="AG84" s="96"/>
      <c r="AH84" s="96"/>
      <c r="AI84" s="96"/>
      <c r="AJ84" s="96"/>
      <c r="AK84" s="96"/>
      <c r="AL84" s="96"/>
      <c r="AM84" s="96"/>
      <c r="AN84" s="96"/>
      <c r="AO84" s="96"/>
    </row>
    <row r="85" spans="1:41" s="95" customFormat="1" x14ac:dyDescent="0.3">
      <c r="A85" s="96"/>
      <c r="B85" s="123" t="s">
        <v>450</v>
      </c>
      <c r="C85" s="261" t="s">
        <v>446</v>
      </c>
      <c r="D85" s="126" t="s">
        <v>451</v>
      </c>
      <c r="E85" s="127" t="s">
        <v>208</v>
      </c>
      <c r="F85" s="320" t="s">
        <v>256</v>
      </c>
      <c r="G85" s="128"/>
      <c r="H85" s="128"/>
      <c r="I85" s="128"/>
      <c r="J85" s="128"/>
      <c r="K85" s="128"/>
      <c r="L85" s="128" t="s">
        <v>257</v>
      </c>
      <c r="M85" s="128"/>
      <c r="N85" s="128"/>
      <c r="O85" s="128"/>
      <c r="P85" s="128"/>
      <c r="Q85" s="128"/>
      <c r="R85" s="128"/>
      <c r="S85" s="128"/>
      <c r="T85" s="139"/>
      <c r="U85" s="295" t="s">
        <v>257</v>
      </c>
      <c r="V85" s="295" t="s">
        <v>257</v>
      </c>
      <c r="W85" s="295" t="s">
        <v>257</v>
      </c>
      <c r="X85" s="298"/>
      <c r="Y85" s="298"/>
      <c r="Z85" s="295" t="s">
        <v>257</v>
      </c>
      <c r="AA85" s="295" t="s">
        <v>257</v>
      </c>
      <c r="AB85" s="295"/>
      <c r="AC85" s="295"/>
      <c r="AD85" s="227"/>
      <c r="AE85" s="96"/>
      <c r="AF85" s="96"/>
      <c r="AG85" s="96"/>
      <c r="AH85" s="96"/>
      <c r="AI85" s="96"/>
      <c r="AJ85" s="96"/>
      <c r="AK85" s="96"/>
      <c r="AL85" s="96"/>
      <c r="AM85" s="96"/>
      <c r="AN85" s="96"/>
      <c r="AO85" s="96"/>
    </row>
    <row r="86" spans="1:41" s="95" customFormat="1" x14ac:dyDescent="0.3">
      <c r="A86" s="96"/>
      <c r="B86" s="123" t="s">
        <v>452</v>
      </c>
      <c r="C86" s="261" t="s">
        <v>446</v>
      </c>
      <c r="D86" s="126" t="s">
        <v>453</v>
      </c>
      <c r="E86" s="127" t="s">
        <v>208</v>
      </c>
      <c r="F86" s="320" t="s">
        <v>256</v>
      </c>
      <c r="G86" s="128"/>
      <c r="H86" s="128"/>
      <c r="I86" s="128"/>
      <c r="J86" s="128"/>
      <c r="K86" s="128"/>
      <c r="L86" s="128" t="s">
        <v>257</v>
      </c>
      <c r="M86" s="128"/>
      <c r="N86" s="128"/>
      <c r="O86" s="128"/>
      <c r="P86" s="128"/>
      <c r="Q86" s="128"/>
      <c r="R86" s="128"/>
      <c r="S86" s="128"/>
      <c r="T86" s="139"/>
      <c r="U86" s="295"/>
      <c r="V86" s="295"/>
      <c r="W86" s="295"/>
      <c r="X86" s="298"/>
      <c r="Y86" s="298"/>
      <c r="Z86" s="295"/>
      <c r="AA86" s="295"/>
      <c r="AB86" s="295"/>
      <c r="AC86" s="295"/>
      <c r="AD86" s="227"/>
      <c r="AE86" s="96"/>
      <c r="AF86" s="96"/>
      <c r="AG86" s="96"/>
      <c r="AH86" s="96"/>
      <c r="AI86" s="96"/>
      <c r="AJ86" s="96"/>
      <c r="AK86" s="96"/>
      <c r="AL86" s="96"/>
      <c r="AM86" s="96"/>
      <c r="AN86" s="96"/>
      <c r="AO86" s="96"/>
    </row>
    <row r="87" spans="1:41" s="95" customFormat="1" x14ac:dyDescent="0.3">
      <c r="A87" s="96"/>
      <c r="B87" s="123" t="s">
        <v>454</v>
      </c>
      <c r="C87" s="261" t="s">
        <v>446</v>
      </c>
      <c r="D87" s="126" t="s">
        <v>455</v>
      </c>
      <c r="E87" s="127" t="s">
        <v>208</v>
      </c>
      <c r="F87" s="320" t="s">
        <v>256</v>
      </c>
      <c r="G87" s="128"/>
      <c r="H87" s="128"/>
      <c r="I87" s="128"/>
      <c r="J87" s="128"/>
      <c r="K87" s="128"/>
      <c r="L87" s="128" t="s">
        <v>257</v>
      </c>
      <c r="M87" s="128"/>
      <c r="N87" s="128"/>
      <c r="O87" s="128"/>
      <c r="P87" s="128"/>
      <c r="Q87" s="128"/>
      <c r="R87" s="128"/>
      <c r="S87" s="128"/>
      <c r="T87" s="139"/>
      <c r="U87" s="295" t="s">
        <v>257</v>
      </c>
      <c r="V87" s="295" t="s">
        <v>257</v>
      </c>
      <c r="W87" s="295" t="s">
        <v>257</v>
      </c>
      <c r="X87" s="298"/>
      <c r="Y87" s="298"/>
      <c r="Z87" s="295" t="s">
        <v>257</v>
      </c>
      <c r="AA87" s="295" t="s">
        <v>257</v>
      </c>
      <c r="AB87" s="295"/>
      <c r="AC87" s="295"/>
      <c r="AD87" s="227"/>
      <c r="AE87" s="96"/>
      <c r="AF87" s="96"/>
      <c r="AG87" s="96"/>
      <c r="AH87" s="96"/>
      <c r="AI87" s="96"/>
      <c r="AJ87" s="96"/>
      <c r="AK87" s="96"/>
      <c r="AL87" s="96"/>
      <c r="AM87" s="96"/>
      <c r="AN87" s="96"/>
      <c r="AO87" s="96"/>
    </row>
    <row r="88" spans="1:41" s="95" customFormat="1" x14ac:dyDescent="0.3">
      <c r="A88" s="96"/>
      <c r="B88" s="123" t="s">
        <v>456</v>
      </c>
      <c r="C88" s="261" t="s">
        <v>446</v>
      </c>
      <c r="D88" s="126" t="s">
        <v>457</v>
      </c>
      <c r="E88" s="127" t="s">
        <v>208</v>
      </c>
      <c r="F88" s="320" t="s">
        <v>256</v>
      </c>
      <c r="G88" s="128"/>
      <c r="H88" s="128"/>
      <c r="I88" s="128"/>
      <c r="J88" s="128"/>
      <c r="K88" s="128"/>
      <c r="L88" s="128" t="s">
        <v>257</v>
      </c>
      <c r="M88" s="128"/>
      <c r="N88" s="128"/>
      <c r="O88" s="128"/>
      <c r="P88" s="128"/>
      <c r="Q88" s="128"/>
      <c r="R88" s="128"/>
      <c r="S88" s="128"/>
      <c r="T88" s="139"/>
      <c r="U88" s="295"/>
      <c r="V88" s="295"/>
      <c r="W88" s="295"/>
      <c r="X88" s="298"/>
      <c r="Y88" s="298"/>
      <c r="Z88" s="295"/>
      <c r="AA88" s="295"/>
      <c r="AB88" s="295"/>
      <c r="AC88" s="295"/>
      <c r="AD88" s="227"/>
      <c r="AE88" s="96"/>
      <c r="AF88" s="96"/>
      <c r="AG88" s="96"/>
      <c r="AH88" s="96"/>
      <c r="AI88" s="96"/>
      <c r="AJ88" s="96"/>
      <c r="AK88" s="96"/>
      <c r="AL88" s="96"/>
      <c r="AM88" s="96"/>
      <c r="AN88" s="96"/>
      <c r="AO88" s="96"/>
    </row>
    <row r="89" spans="1:41" s="95" customFormat="1" x14ac:dyDescent="0.3">
      <c r="A89" s="96"/>
      <c r="B89" s="123" t="s">
        <v>458</v>
      </c>
      <c r="C89" s="261" t="s">
        <v>446</v>
      </c>
      <c r="D89" s="126" t="s">
        <v>459</v>
      </c>
      <c r="E89" s="127" t="s">
        <v>208</v>
      </c>
      <c r="F89" s="320" t="s">
        <v>256</v>
      </c>
      <c r="G89" s="128"/>
      <c r="H89" s="128"/>
      <c r="I89" s="128"/>
      <c r="J89" s="128"/>
      <c r="K89" s="128"/>
      <c r="L89" s="128" t="s">
        <v>257</v>
      </c>
      <c r="M89" s="128"/>
      <c r="N89" s="128"/>
      <c r="O89" s="128"/>
      <c r="P89" s="128"/>
      <c r="Q89" s="128"/>
      <c r="R89" s="128"/>
      <c r="S89" s="128"/>
      <c r="T89" s="139"/>
      <c r="U89" s="295" t="s">
        <v>257</v>
      </c>
      <c r="V89" s="295" t="s">
        <v>257</v>
      </c>
      <c r="W89" s="295" t="s">
        <v>257</v>
      </c>
      <c r="X89" s="298"/>
      <c r="Y89" s="298"/>
      <c r="Z89" s="295" t="s">
        <v>257</v>
      </c>
      <c r="AA89" s="295" t="s">
        <v>257</v>
      </c>
      <c r="AB89" s="295"/>
      <c r="AC89" s="295"/>
      <c r="AD89" s="227"/>
      <c r="AE89" s="96"/>
      <c r="AF89" s="96"/>
      <c r="AG89" s="96"/>
      <c r="AH89" s="96"/>
      <c r="AI89" s="96"/>
      <c r="AJ89" s="96"/>
      <c r="AK89" s="96"/>
      <c r="AL89" s="96"/>
      <c r="AM89" s="96"/>
      <c r="AN89" s="96"/>
      <c r="AO89" s="96"/>
    </row>
    <row r="90" spans="1:41" s="95" customFormat="1" x14ac:dyDescent="0.3">
      <c r="A90" s="96"/>
      <c r="B90" s="123" t="s">
        <v>460</v>
      </c>
      <c r="C90" s="261" t="s">
        <v>446</v>
      </c>
      <c r="D90" s="126" t="s">
        <v>461</v>
      </c>
      <c r="E90" s="127" t="s">
        <v>208</v>
      </c>
      <c r="F90" s="320" t="s">
        <v>256</v>
      </c>
      <c r="G90" s="128"/>
      <c r="H90" s="128"/>
      <c r="I90" s="128"/>
      <c r="J90" s="128"/>
      <c r="K90" s="128"/>
      <c r="L90" s="128" t="s">
        <v>257</v>
      </c>
      <c r="M90" s="128"/>
      <c r="N90" s="128"/>
      <c r="O90" s="128"/>
      <c r="P90" s="128"/>
      <c r="Q90" s="128"/>
      <c r="R90" s="128"/>
      <c r="S90" s="128"/>
      <c r="T90" s="139"/>
      <c r="U90" s="295"/>
      <c r="V90" s="295"/>
      <c r="W90" s="295"/>
      <c r="X90" s="298"/>
      <c r="Y90" s="298"/>
      <c r="Z90" s="295"/>
      <c r="AA90" s="295"/>
      <c r="AB90" s="295"/>
      <c r="AC90" s="295"/>
      <c r="AD90" s="227"/>
      <c r="AE90" s="96"/>
      <c r="AF90" s="96"/>
      <c r="AG90" s="96"/>
      <c r="AH90" s="96"/>
      <c r="AI90" s="96"/>
      <c r="AJ90" s="96"/>
      <c r="AK90" s="96"/>
      <c r="AL90" s="96"/>
      <c r="AM90" s="96"/>
      <c r="AN90" s="96"/>
      <c r="AO90" s="96"/>
    </row>
    <row r="91" spans="1:41" s="95" customFormat="1" x14ac:dyDescent="0.3">
      <c r="A91" s="96"/>
      <c r="B91" s="123" t="s">
        <v>462</v>
      </c>
      <c r="C91" s="261" t="s">
        <v>446</v>
      </c>
      <c r="D91" s="126" t="s">
        <v>463</v>
      </c>
      <c r="E91" s="127" t="s">
        <v>208</v>
      </c>
      <c r="F91" s="320" t="s">
        <v>256</v>
      </c>
      <c r="G91" s="128"/>
      <c r="H91" s="128"/>
      <c r="I91" s="128"/>
      <c r="J91" s="128"/>
      <c r="K91" s="128"/>
      <c r="L91" s="128" t="s">
        <v>257</v>
      </c>
      <c r="M91" s="128"/>
      <c r="N91" s="128"/>
      <c r="O91" s="128"/>
      <c r="P91" s="128"/>
      <c r="Q91" s="128"/>
      <c r="R91" s="128"/>
      <c r="S91" s="128"/>
      <c r="T91" s="139"/>
      <c r="U91" s="295" t="s">
        <v>257</v>
      </c>
      <c r="V91" s="295" t="s">
        <v>257</v>
      </c>
      <c r="W91" s="295" t="s">
        <v>257</v>
      </c>
      <c r="X91" s="298"/>
      <c r="Y91" s="298"/>
      <c r="Z91" s="295" t="s">
        <v>257</v>
      </c>
      <c r="AA91" s="295" t="s">
        <v>257</v>
      </c>
      <c r="AB91" s="295"/>
      <c r="AC91" s="295"/>
      <c r="AD91" s="227"/>
      <c r="AE91" s="96"/>
      <c r="AF91" s="96"/>
      <c r="AG91" s="96"/>
      <c r="AH91" s="96"/>
      <c r="AI91" s="96"/>
      <c r="AJ91" s="96"/>
      <c r="AK91" s="96"/>
      <c r="AL91" s="96"/>
      <c r="AM91" s="96"/>
      <c r="AN91" s="96"/>
      <c r="AO91" s="96"/>
    </row>
    <row r="92" spans="1:41" s="95" customFormat="1" x14ac:dyDescent="0.3">
      <c r="A92" s="96"/>
      <c r="B92" s="123" t="s">
        <v>464</v>
      </c>
      <c r="C92" s="261" t="s">
        <v>446</v>
      </c>
      <c r="D92" s="126" t="s">
        <v>465</v>
      </c>
      <c r="E92" s="127" t="s">
        <v>208</v>
      </c>
      <c r="F92" s="320" t="s">
        <v>256</v>
      </c>
      <c r="G92" s="128"/>
      <c r="H92" s="128"/>
      <c r="I92" s="128"/>
      <c r="J92" s="128"/>
      <c r="K92" s="128"/>
      <c r="L92" s="128" t="s">
        <v>257</v>
      </c>
      <c r="M92" s="128"/>
      <c r="N92" s="128"/>
      <c r="O92" s="128"/>
      <c r="P92" s="128"/>
      <c r="Q92" s="128"/>
      <c r="R92" s="128"/>
      <c r="S92" s="128"/>
      <c r="T92" s="139"/>
      <c r="U92" s="295"/>
      <c r="V92" s="295"/>
      <c r="W92" s="295"/>
      <c r="X92" s="298"/>
      <c r="Y92" s="298"/>
      <c r="Z92" s="295"/>
      <c r="AA92" s="295"/>
      <c r="AB92" s="295"/>
      <c r="AC92" s="295"/>
      <c r="AD92" s="227"/>
      <c r="AE92" s="96"/>
      <c r="AF92" s="96"/>
      <c r="AG92" s="96"/>
      <c r="AH92" s="96"/>
      <c r="AI92" s="96"/>
      <c r="AJ92" s="96"/>
      <c r="AK92" s="96"/>
      <c r="AL92" s="96"/>
      <c r="AM92" s="96"/>
      <c r="AN92" s="96"/>
      <c r="AO92" s="96"/>
    </row>
    <row r="93" spans="1:41" s="95" customFormat="1" x14ac:dyDescent="0.3">
      <c r="A93" s="96"/>
      <c r="B93" s="123" t="s">
        <v>466</v>
      </c>
      <c r="C93" s="261" t="s">
        <v>446</v>
      </c>
      <c r="D93" s="126" t="s">
        <v>467</v>
      </c>
      <c r="E93" s="127" t="s">
        <v>208</v>
      </c>
      <c r="F93" s="320" t="s">
        <v>256</v>
      </c>
      <c r="G93" s="128"/>
      <c r="H93" s="128"/>
      <c r="I93" s="128"/>
      <c r="J93" s="128"/>
      <c r="K93" s="128"/>
      <c r="L93" s="128" t="s">
        <v>257</v>
      </c>
      <c r="M93" s="128"/>
      <c r="N93" s="128"/>
      <c r="O93" s="128"/>
      <c r="P93" s="128"/>
      <c r="Q93" s="128"/>
      <c r="R93" s="128"/>
      <c r="S93" s="128"/>
      <c r="T93" s="139"/>
      <c r="U93" s="295" t="s">
        <v>257</v>
      </c>
      <c r="V93" s="295" t="s">
        <v>257</v>
      </c>
      <c r="W93" s="295" t="s">
        <v>257</v>
      </c>
      <c r="X93" s="298"/>
      <c r="Y93" s="298"/>
      <c r="Z93" s="295" t="s">
        <v>257</v>
      </c>
      <c r="AA93" s="295" t="s">
        <v>257</v>
      </c>
      <c r="AB93" s="295"/>
      <c r="AC93" s="295"/>
      <c r="AD93" s="227"/>
      <c r="AE93" s="96"/>
      <c r="AF93" s="96"/>
      <c r="AG93" s="96"/>
      <c r="AH93" s="96"/>
      <c r="AI93" s="96"/>
      <c r="AJ93" s="96"/>
      <c r="AK93" s="96"/>
      <c r="AL93" s="96"/>
      <c r="AM93" s="96"/>
      <c r="AN93" s="96"/>
      <c r="AO93" s="96"/>
    </row>
    <row r="94" spans="1:41" s="95" customFormat="1" x14ac:dyDescent="0.3">
      <c r="A94" s="96"/>
      <c r="B94" s="123" t="s">
        <v>468</v>
      </c>
      <c r="C94" s="261" t="s">
        <v>446</v>
      </c>
      <c r="D94" s="126" t="s">
        <v>469</v>
      </c>
      <c r="E94" s="127" t="s">
        <v>208</v>
      </c>
      <c r="F94" s="320" t="s">
        <v>256</v>
      </c>
      <c r="G94" s="128"/>
      <c r="H94" s="128"/>
      <c r="I94" s="128"/>
      <c r="J94" s="128"/>
      <c r="K94" s="128"/>
      <c r="L94" s="128" t="s">
        <v>257</v>
      </c>
      <c r="M94" s="128"/>
      <c r="N94" s="128"/>
      <c r="O94" s="128"/>
      <c r="P94" s="128"/>
      <c r="Q94" s="128"/>
      <c r="R94" s="128"/>
      <c r="S94" s="128"/>
      <c r="T94" s="139"/>
      <c r="U94" s="295"/>
      <c r="V94" s="295"/>
      <c r="W94" s="295"/>
      <c r="X94" s="298"/>
      <c r="Y94" s="298"/>
      <c r="Z94" s="295"/>
      <c r="AA94" s="295"/>
      <c r="AB94" s="295"/>
      <c r="AC94" s="295"/>
      <c r="AD94" s="227"/>
      <c r="AE94" s="96"/>
      <c r="AF94" s="96"/>
      <c r="AG94" s="96"/>
      <c r="AH94" s="96"/>
      <c r="AI94" s="96"/>
      <c r="AJ94" s="96"/>
      <c r="AK94" s="96"/>
      <c r="AL94" s="96"/>
      <c r="AM94" s="96"/>
      <c r="AN94" s="96"/>
      <c r="AO94" s="96"/>
    </row>
    <row r="95" spans="1:41" s="95" customFormat="1" x14ac:dyDescent="0.3">
      <c r="A95" s="96"/>
      <c r="B95" s="123" t="s">
        <v>470</v>
      </c>
      <c r="C95" s="140" t="s">
        <v>471</v>
      </c>
      <c r="D95" s="126" t="s">
        <v>472</v>
      </c>
      <c r="E95" s="132" t="s">
        <v>208</v>
      </c>
      <c r="F95" s="320" t="s">
        <v>256</v>
      </c>
      <c r="G95" s="139"/>
      <c r="H95" s="139"/>
      <c r="I95" s="139"/>
      <c r="J95" s="139"/>
      <c r="K95" s="139"/>
      <c r="L95" s="128" t="s">
        <v>257</v>
      </c>
      <c r="M95" s="128"/>
      <c r="N95" s="128"/>
      <c r="O95" s="128"/>
      <c r="P95" s="128"/>
      <c r="Q95" s="128"/>
      <c r="R95" s="128"/>
      <c r="S95" s="128"/>
      <c r="T95" s="139"/>
      <c r="U95" s="295" t="s">
        <v>257</v>
      </c>
      <c r="V95" s="295" t="s">
        <v>257</v>
      </c>
      <c r="W95" s="295" t="s">
        <v>257</v>
      </c>
      <c r="X95" s="298"/>
      <c r="Y95" s="298"/>
      <c r="Z95" s="295" t="s">
        <v>257</v>
      </c>
      <c r="AA95" s="295" t="s">
        <v>257</v>
      </c>
      <c r="AB95" s="295"/>
      <c r="AC95" s="295"/>
      <c r="AD95" s="227"/>
      <c r="AE95" s="96"/>
      <c r="AF95" s="96"/>
      <c r="AG95" s="96"/>
      <c r="AH95" s="96"/>
      <c r="AI95" s="96"/>
      <c r="AJ95" s="96"/>
      <c r="AK95" s="96"/>
      <c r="AL95" s="96"/>
      <c r="AM95" s="96"/>
      <c r="AN95" s="96"/>
      <c r="AO95" s="96"/>
    </row>
    <row r="96" spans="1:41" s="95" customFormat="1" x14ac:dyDescent="0.3">
      <c r="A96" s="96"/>
      <c r="B96" s="123" t="s">
        <v>473</v>
      </c>
      <c r="C96" s="140" t="s">
        <v>471</v>
      </c>
      <c r="D96" s="126" t="s">
        <v>474</v>
      </c>
      <c r="E96" s="132" t="s">
        <v>208</v>
      </c>
      <c r="F96" s="320" t="s">
        <v>256</v>
      </c>
      <c r="G96" s="139"/>
      <c r="H96" s="139"/>
      <c r="I96" s="139"/>
      <c r="J96" s="139"/>
      <c r="K96" s="139"/>
      <c r="L96" s="128" t="s">
        <v>257</v>
      </c>
      <c r="M96" s="128"/>
      <c r="N96" s="128"/>
      <c r="O96" s="128"/>
      <c r="P96" s="128"/>
      <c r="Q96" s="128"/>
      <c r="R96" s="128"/>
      <c r="S96" s="128"/>
      <c r="T96" s="139"/>
      <c r="U96" s="295" t="s">
        <v>257</v>
      </c>
      <c r="V96" s="295" t="s">
        <v>257</v>
      </c>
      <c r="W96" s="295" t="s">
        <v>257</v>
      </c>
      <c r="X96" s="298"/>
      <c r="Y96" s="298"/>
      <c r="Z96" s="295" t="s">
        <v>257</v>
      </c>
      <c r="AA96" s="295" t="s">
        <v>257</v>
      </c>
      <c r="AB96" s="295"/>
      <c r="AC96" s="295"/>
      <c r="AD96" s="227"/>
      <c r="AE96" s="96"/>
      <c r="AF96" s="96"/>
      <c r="AG96" s="96"/>
      <c r="AH96" s="96"/>
      <c r="AI96" s="96"/>
      <c r="AJ96" s="96"/>
      <c r="AK96" s="96"/>
      <c r="AL96" s="96"/>
      <c r="AM96" s="96"/>
      <c r="AN96" s="96"/>
      <c r="AO96" s="96"/>
    </row>
    <row r="97" spans="1:41" s="95" customFormat="1" x14ac:dyDescent="0.3">
      <c r="A97" s="96"/>
      <c r="B97" s="123" t="s">
        <v>475</v>
      </c>
      <c r="C97" s="140" t="s">
        <v>476</v>
      </c>
      <c r="D97" s="126" t="s">
        <v>477</v>
      </c>
      <c r="E97" s="132" t="s">
        <v>208</v>
      </c>
      <c r="F97" s="320" t="s">
        <v>256</v>
      </c>
      <c r="G97" s="139"/>
      <c r="H97" s="139"/>
      <c r="I97" s="139"/>
      <c r="J97" s="139"/>
      <c r="K97" s="139"/>
      <c r="L97" s="139" t="s">
        <v>257</v>
      </c>
      <c r="M97" s="128"/>
      <c r="N97" s="128"/>
      <c r="O97" s="128"/>
      <c r="P97" s="128"/>
      <c r="Q97" s="128"/>
      <c r="R97" s="128"/>
      <c r="S97" s="128"/>
      <c r="T97" s="139"/>
      <c r="U97" s="295" t="s">
        <v>257</v>
      </c>
      <c r="V97" s="295" t="s">
        <v>257</v>
      </c>
      <c r="W97" s="295"/>
      <c r="X97" s="298"/>
      <c r="Y97" s="298"/>
      <c r="Z97" s="295"/>
      <c r="AA97" s="295"/>
      <c r="AB97" s="295"/>
      <c r="AC97" s="295"/>
      <c r="AD97" s="227"/>
      <c r="AE97" s="96"/>
      <c r="AF97" s="96"/>
      <c r="AG97" s="96"/>
      <c r="AH97" s="96"/>
      <c r="AI97" s="96"/>
      <c r="AJ97" s="96"/>
      <c r="AK97" s="96"/>
      <c r="AL97" s="96"/>
      <c r="AM97" s="96"/>
      <c r="AN97" s="96"/>
      <c r="AO97" s="96"/>
    </row>
    <row r="98" spans="1:41" s="95" customFormat="1" x14ac:dyDescent="0.3">
      <c r="A98" s="96"/>
      <c r="B98" s="123" t="s">
        <v>478</v>
      </c>
      <c r="C98" s="140" t="s">
        <v>476</v>
      </c>
      <c r="D98" s="126" t="s">
        <v>477</v>
      </c>
      <c r="E98" s="132" t="s">
        <v>208</v>
      </c>
      <c r="F98" s="320" t="s">
        <v>256</v>
      </c>
      <c r="G98" s="139"/>
      <c r="H98" s="139"/>
      <c r="I98" s="139"/>
      <c r="J98" s="139"/>
      <c r="K98" s="139"/>
      <c r="L98" s="139" t="s">
        <v>257</v>
      </c>
      <c r="M98" s="128"/>
      <c r="N98" s="128"/>
      <c r="O98" s="128"/>
      <c r="P98" s="128"/>
      <c r="Q98" s="128"/>
      <c r="R98" s="128"/>
      <c r="S98" s="128"/>
      <c r="T98" s="139"/>
      <c r="U98" s="295"/>
      <c r="V98" s="295"/>
      <c r="W98" s="295"/>
      <c r="X98" s="298"/>
      <c r="Y98" s="298"/>
      <c r="Z98" s="295"/>
      <c r="AA98" s="295"/>
      <c r="AB98" s="295"/>
      <c r="AC98" s="295"/>
      <c r="AD98" s="227"/>
      <c r="AE98" s="96"/>
      <c r="AF98" s="96"/>
      <c r="AG98" s="96"/>
      <c r="AH98" s="96"/>
      <c r="AI98" s="96"/>
      <c r="AJ98" s="96"/>
      <c r="AK98" s="96"/>
      <c r="AL98" s="96"/>
      <c r="AM98" s="96"/>
      <c r="AN98" s="96"/>
      <c r="AO98" s="96"/>
    </row>
    <row r="99" spans="1:41" s="95" customFormat="1" x14ac:dyDescent="0.3">
      <c r="A99" s="96"/>
      <c r="B99" s="123" t="s">
        <v>479</v>
      </c>
      <c r="C99" s="140" t="s">
        <v>476</v>
      </c>
      <c r="D99" s="126" t="s">
        <v>477</v>
      </c>
      <c r="E99" s="132" t="s">
        <v>208</v>
      </c>
      <c r="F99" s="320" t="s">
        <v>256</v>
      </c>
      <c r="G99" s="139"/>
      <c r="H99" s="139"/>
      <c r="I99" s="139"/>
      <c r="J99" s="139"/>
      <c r="K99" s="139"/>
      <c r="L99" s="139" t="s">
        <v>257</v>
      </c>
      <c r="M99" s="128"/>
      <c r="N99" s="128"/>
      <c r="O99" s="128"/>
      <c r="P99" s="128"/>
      <c r="Q99" s="128"/>
      <c r="R99" s="128"/>
      <c r="S99" s="128"/>
      <c r="T99" s="139"/>
      <c r="U99" s="295"/>
      <c r="V99" s="295"/>
      <c r="W99" s="295"/>
      <c r="X99" s="298"/>
      <c r="Y99" s="298"/>
      <c r="Z99" s="295"/>
      <c r="AA99" s="295"/>
      <c r="AB99" s="295"/>
      <c r="AC99" s="295"/>
      <c r="AD99" s="227"/>
      <c r="AE99" s="96"/>
      <c r="AF99" s="96"/>
      <c r="AG99" s="96"/>
      <c r="AH99" s="96"/>
      <c r="AI99" s="96"/>
      <c r="AJ99" s="96"/>
      <c r="AK99" s="96"/>
      <c r="AL99" s="96"/>
      <c r="AM99" s="96"/>
      <c r="AN99" s="96"/>
      <c r="AO99" s="96"/>
    </row>
    <row r="100" spans="1:41" s="95" customFormat="1" x14ac:dyDescent="0.3">
      <c r="A100" s="96"/>
      <c r="B100" s="123" t="s">
        <v>480</v>
      </c>
      <c r="C100" s="140" t="s">
        <v>476</v>
      </c>
      <c r="D100" s="126" t="s">
        <v>477</v>
      </c>
      <c r="E100" s="132" t="s">
        <v>208</v>
      </c>
      <c r="F100" s="320" t="s">
        <v>256</v>
      </c>
      <c r="G100" s="139"/>
      <c r="H100" s="139"/>
      <c r="I100" s="139"/>
      <c r="J100" s="139"/>
      <c r="K100" s="139"/>
      <c r="L100" s="139" t="s">
        <v>257</v>
      </c>
      <c r="M100" s="128"/>
      <c r="N100" s="128"/>
      <c r="O100" s="128"/>
      <c r="P100" s="128"/>
      <c r="Q100" s="128"/>
      <c r="R100" s="128"/>
      <c r="S100" s="128"/>
      <c r="T100" s="139"/>
      <c r="U100" s="295"/>
      <c r="V100" s="295"/>
      <c r="W100" s="295"/>
      <c r="X100" s="298"/>
      <c r="Y100" s="298"/>
      <c r="Z100" s="295"/>
      <c r="AA100" s="295"/>
      <c r="AB100" s="295"/>
      <c r="AC100" s="295"/>
      <c r="AD100" s="227"/>
      <c r="AE100" s="96"/>
      <c r="AF100" s="96"/>
      <c r="AG100" s="96"/>
      <c r="AH100" s="96"/>
      <c r="AI100" s="96"/>
      <c r="AJ100" s="96"/>
      <c r="AK100" s="96"/>
      <c r="AL100" s="96"/>
      <c r="AM100" s="96"/>
      <c r="AN100" s="96"/>
      <c r="AO100" s="96"/>
    </row>
    <row r="101" spans="1:41" s="95" customFormat="1" x14ac:dyDescent="0.3">
      <c r="A101" s="96"/>
      <c r="B101" s="123" t="s">
        <v>481</v>
      </c>
      <c r="C101" s="140" t="s">
        <v>476</v>
      </c>
      <c r="D101" s="126" t="s">
        <v>477</v>
      </c>
      <c r="E101" s="132" t="s">
        <v>208</v>
      </c>
      <c r="F101" s="320" t="s">
        <v>256</v>
      </c>
      <c r="G101" s="139"/>
      <c r="H101" s="139"/>
      <c r="I101" s="139"/>
      <c r="J101" s="139"/>
      <c r="K101" s="139"/>
      <c r="L101" s="139" t="s">
        <v>257</v>
      </c>
      <c r="M101" s="128"/>
      <c r="N101" s="128"/>
      <c r="O101" s="128"/>
      <c r="P101" s="128"/>
      <c r="Q101" s="128"/>
      <c r="R101" s="128"/>
      <c r="S101" s="128"/>
      <c r="T101" s="139"/>
      <c r="U101" s="295"/>
      <c r="V101" s="295"/>
      <c r="W101" s="295"/>
      <c r="X101" s="298"/>
      <c r="Y101" s="298"/>
      <c r="Z101" s="295"/>
      <c r="AA101" s="295"/>
      <c r="AB101" s="295"/>
      <c r="AC101" s="295"/>
      <c r="AD101" s="227"/>
      <c r="AE101" s="96"/>
      <c r="AF101" s="96"/>
      <c r="AG101" s="96"/>
      <c r="AH101" s="96"/>
      <c r="AI101" s="96"/>
      <c r="AJ101" s="96"/>
      <c r="AK101" s="96"/>
      <c r="AL101" s="96"/>
      <c r="AM101" s="96"/>
      <c r="AN101" s="96"/>
      <c r="AO101" s="96"/>
    </row>
    <row r="102" spans="1:41" s="95" customFormat="1" x14ac:dyDescent="0.3">
      <c r="A102" s="96"/>
      <c r="B102" s="123" t="s">
        <v>482</v>
      </c>
      <c r="C102" s="140" t="s">
        <v>476</v>
      </c>
      <c r="D102" s="126" t="s">
        <v>477</v>
      </c>
      <c r="E102" s="132" t="s">
        <v>208</v>
      </c>
      <c r="F102" s="320" t="s">
        <v>256</v>
      </c>
      <c r="G102" s="139"/>
      <c r="H102" s="139"/>
      <c r="I102" s="139"/>
      <c r="J102" s="139"/>
      <c r="K102" s="139"/>
      <c r="L102" s="139" t="s">
        <v>257</v>
      </c>
      <c r="M102" s="128"/>
      <c r="N102" s="128"/>
      <c r="O102" s="128"/>
      <c r="P102" s="128"/>
      <c r="Q102" s="128"/>
      <c r="R102" s="128"/>
      <c r="S102" s="128"/>
      <c r="T102" s="139"/>
      <c r="U102" s="295"/>
      <c r="V102" s="295"/>
      <c r="W102" s="295"/>
      <c r="X102" s="298"/>
      <c r="Y102" s="298"/>
      <c r="Z102" s="295"/>
      <c r="AA102" s="295"/>
      <c r="AB102" s="295"/>
      <c r="AC102" s="295"/>
      <c r="AD102" s="227"/>
      <c r="AE102" s="96"/>
      <c r="AF102" s="96"/>
      <c r="AG102" s="96"/>
      <c r="AH102" s="96"/>
      <c r="AI102" s="96"/>
      <c r="AJ102" s="96"/>
      <c r="AK102" s="96"/>
      <c r="AL102" s="96"/>
      <c r="AM102" s="96"/>
      <c r="AN102" s="96"/>
      <c r="AO102" s="96"/>
    </row>
    <row r="103" spans="1:41" s="95" customFormat="1" x14ac:dyDescent="0.3">
      <c r="A103" s="96"/>
      <c r="B103" s="123" t="s">
        <v>483</v>
      </c>
      <c r="C103" s="140" t="s">
        <v>476</v>
      </c>
      <c r="D103" s="126" t="s">
        <v>477</v>
      </c>
      <c r="E103" s="132" t="s">
        <v>208</v>
      </c>
      <c r="F103" s="320" t="s">
        <v>256</v>
      </c>
      <c r="G103" s="139"/>
      <c r="H103" s="139"/>
      <c r="I103" s="139"/>
      <c r="J103" s="139"/>
      <c r="K103" s="139"/>
      <c r="L103" s="139" t="s">
        <v>257</v>
      </c>
      <c r="M103" s="128"/>
      <c r="N103" s="128"/>
      <c r="O103" s="128"/>
      <c r="P103" s="128"/>
      <c r="Q103" s="128"/>
      <c r="R103" s="128"/>
      <c r="S103" s="128"/>
      <c r="T103" s="139"/>
      <c r="U103" s="295"/>
      <c r="V103" s="295"/>
      <c r="W103" s="295"/>
      <c r="X103" s="298"/>
      <c r="Y103" s="298"/>
      <c r="Z103" s="295"/>
      <c r="AA103" s="295"/>
      <c r="AB103" s="295"/>
      <c r="AC103" s="295"/>
      <c r="AD103" s="227"/>
      <c r="AE103" s="96"/>
      <c r="AF103" s="96"/>
      <c r="AG103" s="96"/>
      <c r="AH103" s="96"/>
      <c r="AI103" s="96"/>
      <c r="AJ103" s="96"/>
      <c r="AK103" s="96"/>
      <c r="AL103" s="96"/>
      <c r="AM103" s="96"/>
      <c r="AN103" s="96"/>
      <c r="AO103" s="96"/>
    </row>
    <row r="104" spans="1:41" s="95" customFormat="1" x14ac:dyDescent="0.3">
      <c r="A104" s="96"/>
      <c r="B104" s="123" t="s">
        <v>484</v>
      </c>
      <c r="C104" s="140" t="s">
        <v>476</v>
      </c>
      <c r="D104" s="126" t="s">
        <v>477</v>
      </c>
      <c r="E104" s="132" t="s">
        <v>208</v>
      </c>
      <c r="F104" s="320" t="s">
        <v>256</v>
      </c>
      <c r="G104" s="139"/>
      <c r="H104" s="139"/>
      <c r="I104" s="139"/>
      <c r="J104" s="139"/>
      <c r="K104" s="139"/>
      <c r="L104" s="139" t="s">
        <v>257</v>
      </c>
      <c r="M104" s="128"/>
      <c r="N104" s="128"/>
      <c r="O104" s="128"/>
      <c r="P104" s="128"/>
      <c r="Q104" s="128"/>
      <c r="R104" s="128"/>
      <c r="S104" s="128"/>
      <c r="T104" s="139"/>
      <c r="U104" s="295"/>
      <c r="V104" s="295"/>
      <c r="W104" s="295"/>
      <c r="X104" s="298"/>
      <c r="Y104" s="298"/>
      <c r="Z104" s="295"/>
      <c r="AA104" s="295"/>
      <c r="AB104" s="295"/>
      <c r="AC104" s="295"/>
      <c r="AD104" s="227"/>
      <c r="AE104" s="96"/>
      <c r="AF104" s="96"/>
      <c r="AG104" s="96"/>
      <c r="AH104" s="96"/>
      <c r="AI104" s="96"/>
      <c r="AJ104" s="96"/>
      <c r="AK104" s="96"/>
      <c r="AL104" s="96"/>
      <c r="AM104" s="96"/>
      <c r="AN104" s="96"/>
      <c r="AO104" s="96"/>
    </row>
    <row r="105" spans="1:41" s="95" customFormat="1" x14ac:dyDescent="0.3">
      <c r="A105" s="96"/>
      <c r="B105" s="123" t="s">
        <v>485</v>
      </c>
      <c r="C105" s="140" t="s">
        <v>476</v>
      </c>
      <c r="D105" s="126" t="s">
        <v>477</v>
      </c>
      <c r="E105" s="132" t="s">
        <v>208</v>
      </c>
      <c r="F105" s="320" t="s">
        <v>256</v>
      </c>
      <c r="G105" s="139"/>
      <c r="H105" s="139"/>
      <c r="I105" s="139"/>
      <c r="J105" s="139"/>
      <c r="K105" s="139"/>
      <c r="L105" s="139" t="s">
        <v>257</v>
      </c>
      <c r="M105" s="128"/>
      <c r="N105" s="128"/>
      <c r="O105" s="128"/>
      <c r="P105" s="128"/>
      <c r="Q105" s="128"/>
      <c r="R105" s="128"/>
      <c r="S105" s="128"/>
      <c r="T105" s="139"/>
      <c r="U105" s="295"/>
      <c r="V105" s="295"/>
      <c r="W105" s="295"/>
      <c r="X105" s="298"/>
      <c r="Y105" s="298"/>
      <c r="Z105" s="295"/>
      <c r="AA105" s="295"/>
      <c r="AB105" s="295"/>
      <c r="AC105" s="295"/>
      <c r="AD105" s="227"/>
      <c r="AE105" s="96"/>
      <c r="AF105" s="96"/>
      <c r="AG105" s="96"/>
      <c r="AH105" s="96"/>
      <c r="AI105" s="96"/>
      <c r="AJ105" s="96"/>
      <c r="AK105" s="96"/>
      <c r="AL105" s="96"/>
      <c r="AM105" s="96"/>
      <c r="AN105" s="96"/>
      <c r="AO105" s="96"/>
    </row>
    <row r="106" spans="1:41" s="95" customFormat="1" x14ac:dyDescent="0.3">
      <c r="A106" s="96"/>
      <c r="B106" s="123" t="s">
        <v>486</v>
      </c>
      <c r="C106" s="140" t="s">
        <v>476</v>
      </c>
      <c r="D106" s="126" t="s">
        <v>477</v>
      </c>
      <c r="E106" s="132" t="s">
        <v>208</v>
      </c>
      <c r="F106" s="320" t="s">
        <v>256</v>
      </c>
      <c r="G106" s="139"/>
      <c r="H106" s="139"/>
      <c r="I106" s="139"/>
      <c r="J106" s="139"/>
      <c r="K106" s="139"/>
      <c r="L106" s="139" t="s">
        <v>257</v>
      </c>
      <c r="M106" s="128"/>
      <c r="N106" s="128"/>
      <c r="O106" s="128"/>
      <c r="P106" s="128"/>
      <c r="Q106" s="128"/>
      <c r="R106" s="128"/>
      <c r="S106" s="128"/>
      <c r="T106" s="139"/>
      <c r="U106" s="295"/>
      <c r="V106" s="295"/>
      <c r="W106" s="295"/>
      <c r="X106" s="298"/>
      <c r="Y106" s="298"/>
      <c r="Z106" s="295"/>
      <c r="AA106" s="295"/>
      <c r="AB106" s="295"/>
      <c r="AC106" s="295"/>
      <c r="AD106" s="227"/>
      <c r="AE106" s="96"/>
      <c r="AF106" s="96"/>
      <c r="AG106" s="96"/>
      <c r="AH106" s="96"/>
      <c r="AI106" s="96"/>
      <c r="AJ106" s="96"/>
      <c r="AK106" s="96"/>
      <c r="AL106" s="96"/>
      <c r="AM106" s="96"/>
      <c r="AN106" s="96"/>
      <c r="AO106" s="96"/>
    </row>
    <row r="107" spans="1:41" s="95" customFormat="1" x14ac:dyDescent="0.3">
      <c r="A107" s="96"/>
      <c r="B107" s="123" t="s">
        <v>487</v>
      </c>
      <c r="C107" s="140" t="s">
        <v>476</v>
      </c>
      <c r="D107" s="126" t="s">
        <v>477</v>
      </c>
      <c r="E107" s="132" t="s">
        <v>208</v>
      </c>
      <c r="F107" s="320" t="s">
        <v>256</v>
      </c>
      <c r="G107" s="139"/>
      <c r="H107" s="139"/>
      <c r="I107" s="139"/>
      <c r="J107" s="139"/>
      <c r="K107" s="139"/>
      <c r="L107" s="139" t="s">
        <v>257</v>
      </c>
      <c r="M107" s="128"/>
      <c r="N107" s="128"/>
      <c r="O107" s="128"/>
      <c r="P107" s="128"/>
      <c r="Q107" s="128"/>
      <c r="R107" s="128"/>
      <c r="S107" s="128"/>
      <c r="T107" s="139"/>
      <c r="U107" s="295"/>
      <c r="V107" s="295"/>
      <c r="W107" s="295"/>
      <c r="X107" s="298"/>
      <c r="Y107" s="298"/>
      <c r="Z107" s="295"/>
      <c r="AA107" s="295"/>
      <c r="AB107" s="295"/>
      <c r="AC107" s="295"/>
      <c r="AD107" s="227"/>
      <c r="AE107" s="96"/>
      <c r="AF107" s="96"/>
      <c r="AG107" s="96"/>
      <c r="AH107" s="96"/>
      <c r="AI107" s="96"/>
      <c r="AJ107" s="96"/>
      <c r="AK107" s="96"/>
      <c r="AL107" s="96"/>
      <c r="AM107" s="96"/>
      <c r="AN107" s="96"/>
      <c r="AO107" s="96"/>
    </row>
    <row r="108" spans="1:41" s="95" customFormat="1" x14ac:dyDescent="0.3">
      <c r="A108" s="96"/>
      <c r="B108" s="123" t="s">
        <v>488</v>
      </c>
      <c r="C108" s="140" t="s">
        <v>476</v>
      </c>
      <c r="D108" s="126" t="s">
        <v>477</v>
      </c>
      <c r="E108" s="132" t="s">
        <v>208</v>
      </c>
      <c r="F108" s="320" t="s">
        <v>256</v>
      </c>
      <c r="G108" s="139"/>
      <c r="H108" s="139"/>
      <c r="I108" s="139"/>
      <c r="J108" s="139"/>
      <c r="K108" s="139"/>
      <c r="L108" s="139" t="s">
        <v>257</v>
      </c>
      <c r="M108" s="128"/>
      <c r="N108" s="128"/>
      <c r="O108" s="128"/>
      <c r="P108" s="128"/>
      <c r="Q108" s="128"/>
      <c r="R108" s="128"/>
      <c r="S108" s="128"/>
      <c r="T108" s="139"/>
      <c r="U108" s="295"/>
      <c r="V108" s="295"/>
      <c r="W108" s="295"/>
      <c r="X108" s="298"/>
      <c r="Y108" s="298"/>
      <c r="Z108" s="295"/>
      <c r="AA108" s="295"/>
      <c r="AB108" s="295"/>
      <c r="AC108" s="295"/>
      <c r="AD108" s="227"/>
      <c r="AE108" s="96"/>
      <c r="AF108" s="96"/>
      <c r="AG108" s="96"/>
      <c r="AH108" s="96"/>
      <c r="AI108" s="96"/>
      <c r="AJ108" s="96"/>
      <c r="AK108" s="96"/>
      <c r="AL108" s="96"/>
      <c r="AM108" s="96"/>
      <c r="AN108" s="96"/>
      <c r="AO108" s="96"/>
    </row>
    <row r="109" spans="1:41" s="95" customFormat="1" x14ac:dyDescent="0.3">
      <c r="A109" s="96"/>
      <c r="B109" s="123" t="s">
        <v>489</v>
      </c>
      <c r="C109" s="140" t="s">
        <v>476</v>
      </c>
      <c r="D109" s="126" t="s">
        <v>477</v>
      </c>
      <c r="E109" s="132" t="s">
        <v>208</v>
      </c>
      <c r="F109" s="320" t="s">
        <v>256</v>
      </c>
      <c r="G109" s="139"/>
      <c r="H109" s="139"/>
      <c r="I109" s="139"/>
      <c r="J109" s="139"/>
      <c r="K109" s="139"/>
      <c r="L109" s="139" t="s">
        <v>257</v>
      </c>
      <c r="M109" s="128"/>
      <c r="N109" s="128"/>
      <c r="O109" s="128"/>
      <c r="P109" s="128"/>
      <c r="Q109" s="128"/>
      <c r="R109" s="128"/>
      <c r="S109" s="128"/>
      <c r="T109" s="139"/>
      <c r="U109" s="295"/>
      <c r="V109" s="295"/>
      <c r="W109" s="295"/>
      <c r="X109" s="298"/>
      <c r="Y109" s="298"/>
      <c r="Z109" s="295"/>
      <c r="AA109" s="295"/>
      <c r="AB109" s="295"/>
      <c r="AC109" s="295"/>
      <c r="AD109" s="227"/>
      <c r="AE109" s="96"/>
      <c r="AF109" s="96"/>
      <c r="AG109" s="96"/>
      <c r="AH109" s="96"/>
      <c r="AI109" s="96"/>
      <c r="AJ109" s="96"/>
      <c r="AK109" s="96"/>
      <c r="AL109" s="96"/>
      <c r="AM109" s="96"/>
      <c r="AN109" s="96"/>
      <c r="AO109" s="96"/>
    </row>
    <row r="110" spans="1:41" s="95" customFormat="1" x14ac:dyDescent="0.3">
      <c r="A110" s="96"/>
      <c r="B110" s="123" t="s">
        <v>490</v>
      </c>
      <c r="C110" s="140" t="s">
        <v>476</v>
      </c>
      <c r="D110" s="126" t="s">
        <v>477</v>
      </c>
      <c r="E110" s="132" t="s">
        <v>208</v>
      </c>
      <c r="F110" s="320" t="s">
        <v>256</v>
      </c>
      <c r="G110" s="139"/>
      <c r="H110" s="139"/>
      <c r="I110" s="139"/>
      <c r="J110" s="139"/>
      <c r="K110" s="139"/>
      <c r="L110" s="139" t="s">
        <v>257</v>
      </c>
      <c r="M110" s="128"/>
      <c r="N110" s="128"/>
      <c r="O110" s="128"/>
      <c r="P110" s="128"/>
      <c r="Q110" s="128"/>
      <c r="R110" s="128"/>
      <c r="S110" s="128"/>
      <c r="T110" s="139"/>
      <c r="U110" s="295"/>
      <c r="V110" s="295"/>
      <c r="W110" s="295"/>
      <c r="X110" s="298"/>
      <c r="Y110" s="298"/>
      <c r="Z110" s="295"/>
      <c r="AA110" s="295"/>
      <c r="AB110" s="295"/>
      <c r="AC110" s="295"/>
      <c r="AD110" s="227"/>
      <c r="AE110" s="96"/>
      <c r="AF110" s="96"/>
      <c r="AG110" s="96"/>
      <c r="AH110" s="96"/>
      <c r="AI110" s="96"/>
      <c r="AJ110" s="96"/>
      <c r="AK110" s="96"/>
      <c r="AL110" s="96"/>
      <c r="AM110" s="96"/>
      <c r="AN110" s="96"/>
      <c r="AO110" s="96"/>
    </row>
    <row r="111" spans="1:41" s="95" customFormat="1" x14ac:dyDescent="0.3">
      <c r="A111" s="96"/>
      <c r="B111" s="123" t="s">
        <v>491</v>
      </c>
      <c r="C111" s="140" t="s">
        <v>476</v>
      </c>
      <c r="D111" s="126" t="s">
        <v>477</v>
      </c>
      <c r="E111" s="132" t="s">
        <v>208</v>
      </c>
      <c r="F111" s="320" t="s">
        <v>256</v>
      </c>
      <c r="G111" s="139"/>
      <c r="H111" s="139"/>
      <c r="I111" s="139"/>
      <c r="J111" s="139"/>
      <c r="K111" s="139"/>
      <c r="L111" s="139" t="s">
        <v>257</v>
      </c>
      <c r="M111" s="128"/>
      <c r="N111" s="128"/>
      <c r="O111" s="128"/>
      <c r="P111" s="128"/>
      <c r="Q111" s="128"/>
      <c r="R111" s="128"/>
      <c r="S111" s="128"/>
      <c r="T111" s="139"/>
      <c r="U111" s="295"/>
      <c r="V111" s="295"/>
      <c r="W111" s="295"/>
      <c r="X111" s="298"/>
      <c r="Y111" s="298"/>
      <c r="Z111" s="295"/>
      <c r="AA111" s="295"/>
      <c r="AB111" s="295"/>
      <c r="AC111" s="295"/>
      <c r="AD111" s="227"/>
      <c r="AE111" s="96"/>
      <c r="AF111" s="96"/>
      <c r="AG111" s="96"/>
      <c r="AH111" s="96"/>
      <c r="AI111" s="96"/>
      <c r="AJ111" s="96"/>
      <c r="AK111" s="96"/>
      <c r="AL111" s="96"/>
      <c r="AM111" s="96"/>
      <c r="AN111" s="96"/>
      <c r="AO111" s="96"/>
    </row>
    <row r="112" spans="1:41" s="95" customFormat="1" x14ac:dyDescent="0.3">
      <c r="A112" s="96"/>
      <c r="B112" s="123" t="s">
        <v>492</v>
      </c>
      <c r="C112" s="140" t="s">
        <v>476</v>
      </c>
      <c r="D112" s="126" t="s">
        <v>477</v>
      </c>
      <c r="E112" s="132" t="s">
        <v>208</v>
      </c>
      <c r="F112" s="320" t="s">
        <v>256</v>
      </c>
      <c r="G112" s="139"/>
      <c r="H112" s="139"/>
      <c r="I112" s="139"/>
      <c r="J112" s="139"/>
      <c r="K112" s="139"/>
      <c r="L112" s="139" t="s">
        <v>257</v>
      </c>
      <c r="M112" s="128"/>
      <c r="N112" s="128"/>
      <c r="O112" s="128"/>
      <c r="P112" s="128"/>
      <c r="Q112" s="128"/>
      <c r="R112" s="128"/>
      <c r="S112" s="128"/>
      <c r="T112" s="139"/>
      <c r="U112" s="295"/>
      <c r="V112" s="295"/>
      <c r="W112" s="295"/>
      <c r="X112" s="298"/>
      <c r="Y112" s="298"/>
      <c r="Z112" s="295"/>
      <c r="AA112" s="295"/>
      <c r="AB112" s="295"/>
      <c r="AC112" s="295"/>
      <c r="AD112" s="227"/>
      <c r="AE112" s="96"/>
      <c r="AF112" s="96"/>
      <c r="AG112" s="96"/>
      <c r="AH112" s="96"/>
      <c r="AI112" s="96"/>
      <c r="AJ112" s="96"/>
      <c r="AK112" s="96"/>
      <c r="AL112" s="96"/>
      <c r="AM112" s="96"/>
      <c r="AN112" s="96"/>
      <c r="AO112" s="96"/>
    </row>
    <row r="113" spans="1:41" s="95" customFormat="1" x14ac:dyDescent="0.3">
      <c r="A113" s="96"/>
      <c r="B113" s="123" t="s">
        <v>493</v>
      </c>
      <c r="C113" s="140" t="s">
        <v>476</v>
      </c>
      <c r="D113" s="126" t="s">
        <v>477</v>
      </c>
      <c r="E113" s="132" t="s">
        <v>208</v>
      </c>
      <c r="F113" s="320" t="s">
        <v>256</v>
      </c>
      <c r="G113" s="139"/>
      <c r="H113" s="139"/>
      <c r="I113" s="139"/>
      <c r="J113" s="139"/>
      <c r="K113" s="139"/>
      <c r="L113" s="139" t="s">
        <v>257</v>
      </c>
      <c r="M113" s="128"/>
      <c r="N113" s="128"/>
      <c r="O113" s="128"/>
      <c r="P113" s="128"/>
      <c r="Q113" s="128"/>
      <c r="R113" s="128"/>
      <c r="S113" s="128"/>
      <c r="T113" s="139"/>
      <c r="U113" s="295"/>
      <c r="V113" s="295"/>
      <c r="W113" s="295"/>
      <c r="X113" s="298"/>
      <c r="Y113" s="298"/>
      <c r="Z113" s="295"/>
      <c r="AA113" s="295"/>
      <c r="AB113" s="295"/>
      <c r="AC113" s="295"/>
      <c r="AD113" s="227"/>
      <c r="AE113" s="96"/>
      <c r="AF113" s="96"/>
      <c r="AG113" s="96"/>
      <c r="AH113" s="96"/>
      <c r="AI113" s="96"/>
      <c r="AJ113" s="96"/>
      <c r="AK113" s="96"/>
      <c r="AL113" s="96"/>
      <c r="AM113" s="96"/>
      <c r="AN113" s="96"/>
      <c r="AO113" s="96"/>
    </row>
    <row r="114" spans="1:41" s="95" customFormat="1" x14ac:dyDescent="0.3">
      <c r="A114" s="96"/>
      <c r="B114" s="123" t="s">
        <v>494</v>
      </c>
      <c r="C114" s="140" t="s">
        <v>476</v>
      </c>
      <c r="D114" s="126" t="s">
        <v>477</v>
      </c>
      <c r="E114" s="132" t="s">
        <v>208</v>
      </c>
      <c r="F114" s="320" t="s">
        <v>256</v>
      </c>
      <c r="G114" s="139"/>
      <c r="H114" s="139"/>
      <c r="I114" s="139"/>
      <c r="J114" s="139"/>
      <c r="K114" s="139"/>
      <c r="L114" s="139" t="s">
        <v>257</v>
      </c>
      <c r="M114" s="128"/>
      <c r="N114" s="128"/>
      <c r="O114" s="128"/>
      <c r="P114" s="128"/>
      <c r="Q114" s="128"/>
      <c r="R114" s="128"/>
      <c r="S114" s="128"/>
      <c r="T114" s="139"/>
      <c r="U114" s="295"/>
      <c r="V114" s="295"/>
      <c r="W114" s="295"/>
      <c r="X114" s="298"/>
      <c r="Y114" s="298"/>
      <c r="Z114" s="295"/>
      <c r="AA114" s="295"/>
      <c r="AB114" s="295"/>
      <c r="AC114" s="295"/>
      <c r="AD114" s="227"/>
      <c r="AE114" s="96"/>
      <c r="AF114" s="96"/>
      <c r="AG114" s="96"/>
      <c r="AH114" s="96"/>
      <c r="AI114" s="96"/>
      <c r="AJ114" s="96"/>
      <c r="AK114" s="96"/>
      <c r="AL114" s="96"/>
      <c r="AM114" s="96"/>
      <c r="AN114" s="96"/>
      <c r="AO114" s="96"/>
    </row>
    <row r="115" spans="1:41" s="95" customFormat="1" x14ac:dyDescent="0.3">
      <c r="A115" s="96"/>
      <c r="B115" s="123" t="s">
        <v>495</v>
      </c>
      <c r="C115" s="140" t="s">
        <v>476</v>
      </c>
      <c r="D115" s="126" t="s">
        <v>477</v>
      </c>
      <c r="E115" s="132" t="s">
        <v>208</v>
      </c>
      <c r="F115" s="320" t="s">
        <v>256</v>
      </c>
      <c r="G115" s="139"/>
      <c r="H115" s="139"/>
      <c r="I115" s="139"/>
      <c r="J115" s="139"/>
      <c r="K115" s="139"/>
      <c r="L115" s="139" t="s">
        <v>257</v>
      </c>
      <c r="M115" s="128"/>
      <c r="N115" s="128"/>
      <c r="O115" s="128"/>
      <c r="P115" s="128"/>
      <c r="Q115" s="128"/>
      <c r="R115" s="128"/>
      <c r="S115" s="128"/>
      <c r="T115" s="139"/>
      <c r="U115" s="295"/>
      <c r="V115" s="295"/>
      <c r="W115" s="295"/>
      <c r="X115" s="298"/>
      <c r="Y115" s="298"/>
      <c r="Z115" s="295"/>
      <c r="AA115" s="295"/>
      <c r="AB115" s="295"/>
      <c r="AC115" s="295"/>
      <c r="AD115" s="227"/>
      <c r="AE115" s="96"/>
      <c r="AF115" s="96"/>
      <c r="AG115" s="96"/>
      <c r="AH115" s="96"/>
      <c r="AI115" s="96"/>
      <c r="AJ115" s="96"/>
      <c r="AK115" s="96"/>
      <c r="AL115" s="96"/>
      <c r="AM115" s="96"/>
      <c r="AN115" s="96"/>
      <c r="AO115" s="96"/>
    </row>
    <row r="116" spans="1:41" s="95" customFormat="1" x14ac:dyDescent="0.3">
      <c r="A116" s="96"/>
      <c r="B116" s="123" t="s">
        <v>496</v>
      </c>
      <c r="C116" s="140" t="s">
        <v>476</v>
      </c>
      <c r="D116" s="126" t="s">
        <v>477</v>
      </c>
      <c r="E116" s="132" t="s">
        <v>208</v>
      </c>
      <c r="F116" s="320" t="s">
        <v>256</v>
      </c>
      <c r="G116" s="139"/>
      <c r="H116" s="139"/>
      <c r="I116" s="139"/>
      <c r="J116" s="139"/>
      <c r="K116" s="139"/>
      <c r="L116" s="139" t="s">
        <v>257</v>
      </c>
      <c r="M116" s="128"/>
      <c r="N116" s="128"/>
      <c r="O116" s="128"/>
      <c r="P116" s="128"/>
      <c r="Q116" s="128"/>
      <c r="R116" s="128"/>
      <c r="S116" s="128"/>
      <c r="T116" s="139"/>
      <c r="U116" s="295"/>
      <c r="V116" s="295"/>
      <c r="W116" s="295"/>
      <c r="X116" s="298"/>
      <c r="Y116" s="298"/>
      <c r="Z116" s="295"/>
      <c r="AA116" s="295"/>
      <c r="AB116" s="295"/>
      <c r="AC116" s="295"/>
      <c r="AD116" s="227"/>
      <c r="AE116" s="96"/>
      <c r="AF116" s="96"/>
      <c r="AG116" s="96"/>
      <c r="AH116" s="96"/>
      <c r="AI116" s="96"/>
      <c r="AJ116" s="96"/>
      <c r="AK116" s="96"/>
      <c r="AL116" s="96"/>
      <c r="AM116" s="96"/>
      <c r="AN116" s="96"/>
      <c r="AO116" s="96"/>
    </row>
    <row r="117" spans="1:41" s="95" customFormat="1" x14ac:dyDescent="0.3">
      <c r="A117" s="96"/>
      <c r="B117" s="123" t="s">
        <v>497</v>
      </c>
      <c r="C117" s="140" t="s">
        <v>476</v>
      </c>
      <c r="D117" s="126" t="s">
        <v>477</v>
      </c>
      <c r="E117" s="132" t="s">
        <v>208</v>
      </c>
      <c r="F117" s="320" t="s">
        <v>256</v>
      </c>
      <c r="G117" s="139"/>
      <c r="H117" s="139"/>
      <c r="I117" s="139"/>
      <c r="J117" s="139"/>
      <c r="K117" s="139"/>
      <c r="L117" s="139" t="s">
        <v>257</v>
      </c>
      <c r="M117" s="128"/>
      <c r="N117" s="128"/>
      <c r="O117" s="128"/>
      <c r="P117" s="128"/>
      <c r="Q117" s="128"/>
      <c r="R117" s="128"/>
      <c r="S117" s="128"/>
      <c r="T117" s="139"/>
      <c r="U117" s="295"/>
      <c r="V117" s="295"/>
      <c r="W117" s="295"/>
      <c r="X117" s="298"/>
      <c r="Y117" s="298"/>
      <c r="Z117" s="295"/>
      <c r="AA117" s="295"/>
      <c r="AB117" s="295"/>
      <c r="AC117" s="295"/>
      <c r="AD117" s="227"/>
      <c r="AE117" s="96"/>
      <c r="AF117" s="96"/>
      <c r="AG117" s="96"/>
      <c r="AH117" s="96"/>
      <c r="AI117" s="96"/>
      <c r="AJ117" s="96"/>
      <c r="AK117" s="96"/>
      <c r="AL117" s="96"/>
      <c r="AM117" s="96"/>
      <c r="AN117" s="96"/>
      <c r="AO117" s="96"/>
    </row>
    <row r="118" spans="1:41" s="95" customFormat="1" x14ac:dyDescent="0.3">
      <c r="A118" s="96"/>
      <c r="B118" s="123" t="s">
        <v>498</v>
      </c>
      <c r="C118" s="140" t="s">
        <v>476</v>
      </c>
      <c r="D118" s="126" t="s">
        <v>477</v>
      </c>
      <c r="E118" s="132" t="s">
        <v>208</v>
      </c>
      <c r="F118" s="320" t="s">
        <v>256</v>
      </c>
      <c r="G118" s="139"/>
      <c r="H118" s="139"/>
      <c r="I118" s="139"/>
      <c r="J118" s="139"/>
      <c r="K118" s="139"/>
      <c r="L118" s="139" t="s">
        <v>257</v>
      </c>
      <c r="M118" s="128"/>
      <c r="N118" s="128"/>
      <c r="O118" s="128"/>
      <c r="P118" s="128"/>
      <c r="Q118" s="128"/>
      <c r="R118" s="128"/>
      <c r="S118" s="128"/>
      <c r="T118" s="139"/>
      <c r="U118" s="295"/>
      <c r="V118" s="295"/>
      <c r="W118" s="295"/>
      <c r="X118" s="298"/>
      <c r="Y118" s="298"/>
      <c r="Z118" s="295"/>
      <c r="AA118" s="295"/>
      <c r="AB118" s="295"/>
      <c r="AC118" s="295"/>
      <c r="AD118" s="227"/>
      <c r="AE118" s="96"/>
      <c r="AF118" s="96"/>
      <c r="AG118" s="96"/>
      <c r="AH118" s="96"/>
      <c r="AI118" s="96"/>
      <c r="AJ118" s="96"/>
      <c r="AK118" s="96"/>
      <c r="AL118" s="96"/>
      <c r="AM118" s="96"/>
      <c r="AN118" s="96"/>
      <c r="AO118" s="96"/>
    </row>
    <row r="119" spans="1:41" s="95" customFormat="1" x14ac:dyDescent="0.3">
      <c r="A119" s="96"/>
      <c r="B119" s="123" t="s">
        <v>499</v>
      </c>
      <c r="C119" s="140" t="s">
        <v>476</v>
      </c>
      <c r="D119" s="126" t="s">
        <v>477</v>
      </c>
      <c r="E119" s="132" t="s">
        <v>208</v>
      </c>
      <c r="F119" s="320" t="s">
        <v>256</v>
      </c>
      <c r="G119" s="139"/>
      <c r="H119" s="139"/>
      <c r="I119" s="139"/>
      <c r="J119" s="139"/>
      <c r="K119" s="139"/>
      <c r="L119" s="139" t="s">
        <v>257</v>
      </c>
      <c r="M119" s="128"/>
      <c r="N119" s="128"/>
      <c r="O119" s="128"/>
      <c r="P119" s="128"/>
      <c r="Q119" s="128"/>
      <c r="R119" s="128"/>
      <c r="S119" s="128"/>
      <c r="T119" s="139"/>
      <c r="U119" s="295"/>
      <c r="V119" s="295"/>
      <c r="W119" s="295"/>
      <c r="X119" s="298"/>
      <c r="Y119" s="298"/>
      <c r="Z119" s="295"/>
      <c r="AA119" s="295"/>
      <c r="AB119" s="295"/>
      <c r="AC119" s="295"/>
      <c r="AD119" s="227"/>
      <c r="AE119" s="96"/>
      <c r="AF119" s="96"/>
      <c r="AG119" s="96"/>
      <c r="AH119" s="96"/>
      <c r="AI119" s="96"/>
      <c r="AJ119" s="96"/>
      <c r="AK119" s="96"/>
      <c r="AL119" s="96"/>
      <c r="AM119" s="96"/>
      <c r="AN119" s="96"/>
      <c r="AO119" s="96"/>
    </row>
    <row r="120" spans="1:41" s="95" customFormat="1" x14ac:dyDescent="0.3">
      <c r="A120" s="96"/>
      <c r="B120" s="123" t="s">
        <v>500</v>
      </c>
      <c r="C120" s="140" t="s">
        <v>476</v>
      </c>
      <c r="D120" s="126" t="s">
        <v>477</v>
      </c>
      <c r="E120" s="132" t="s">
        <v>208</v>
      </c>
      <c r="F120" s="320" t="s">
        <v>256</v>
      </c>
      <c r="G120" s="139"/>
      <c r="H120" s="139"/>
      <c r="I120" s="139"/>
      <c r="J120" s="139"/>
      <c r="K120" s="139"/>
      <c r="L120" s="139" t="s">
        <v>257</v>
      </c>
      <c r="M120" s="128"/>
      <c r="N120" s="128"/>
      <c r="O120" s="128"/>
      <c r="P120" s="128"/>
      <c r="Q120" s="128"/>
      <c r="R120" s="128"/>
      <c r="S120" s="128"/>
      <c r="T120" s="139"/>
      <c r="U120" s="295"/>
      <c r="V120" s="295"/>
      <c r="W120" s="295"/>
      <c r="X120" s="298"/>
      <c r="Y120" s="298"/>
      <c r="Z120" s="295"/>
      <c r="AA120" s="295"/>
      <c r="AB120" s="295"/>
      <c r="AC120" s="295"/>
      <c r="AD120" s="227"/>
      <c r="AE120" s="96"/>
      <c r="AF120" s="96"/>
      <c r="AG120" s="96"/>
      <c r="AH120" s="96"/>
      <c r="AI120" s="96"/>
      <c r="AJ120" s="96"/>
      <c r="AK120" s="96"/>
      <c r="AL120" s="96"/>
      <c r="AM120" s="96"/>
      <c r="AN120" s="96"/>
      <c r="AO120" s="96"/>
    </row>
    <row r="121" spans="1:41" s="95" customFormat="1" x14ac:dyDescent="0.3">
      <c r="A121" s="96"/>
      <c r="B121" s="123" t="s">
        <v>501</v>
      </c>
      <c r="C121" s="140" t="s">
        <v>476</v>
      </c>
      <c r="D121" s="126" t="s">
        <v>477</v>
      </c>
      <c r="E121" s="132" t="s">
        <v>208</v>
      </c>
      <c r="F121" s="320" t="s">
        <v>256</v>
      </c>
      <c r="G121" s="139"/>
      <c r="H121" s="139"/>
      <c r="I121" s="139"/>
      <c r="J121" s="139"/>
      <c r="K121" s="139"/>
      <c r="L121" s="139" t="s">
        <v>257</v>
      </c>
      <c r="M121" s="128"/>
      <c r="N121" s="128"/>
      <c r="O121" s="128"/>
      <c r="P121" s="128"/>
      <c r="Q121" s="128"/>
      <c r="R121" s="128"/>
      <c r="S121" s="128"/>
      <c r="T121" s="139"/>
      <c r="U121" s="295"/>
      <c r="V121" s="295"/>
      <c r="W121" s="295"/>
      <c r="X121" s="298"/>
      <c r="Y121" s="298"/>
      <c r="Z121" s="295"/>
      <c r="AA121" s="295"/>
      <c r="AB121" s="295"/>
      <c r="AC121" s="295"/>
      <c r="AD121" s="227"/>
      <c r="AE121" s="96"/>
      <c r="AF121" s="96"/>
      <c r="AG121" s="96"/>
      <c r="AH121" s="96"/>
      <c r="AI121" s="96"/>
      <c r="AJ121" s="96"/>
      <c r="AK121" s="96"/>
      <c r="AL121" s="96"/>
      <c r="AM121" s="96"/>
      <c r="AN121" s="96"/>
      <c r="AO121" s="96"/>
    </row>
    <row r="122" spans="1:41" s="95" customFormat="1" x14ac:dyDescent="0.3">
      <c r="A122" s="96"/>
      <c r="B122" s="123" t="s">
        <v>502</v>
      </c>
      <c r="C122" s="140" t="s">
        <v>503</v>
      </c>
      <c r="D122" s="126" t="s">
        <v>447</v>
      </c>
      <c r="E122" s="132" t="s">
        <v>208</v>
      </c>
      <c r="F122" s="320" t="s">
        <v>256</v>
      </c>
      <c r="G122" s="139"/>
      <c r="H122" s="139"/>
      <c r="I122" s="139"/>
      <c r="J122" s="139"/>
      <c r="K122" s="139"/>
      <c r="L122" s="139" t="s">
        <v>257</v>
      </c>
      <c r="M122" s="128"/>
      <c r="N122" s="128"/>
      <c r="O122" s="128"/>
      <c r="P122" s="128"/>
      <c r="Q122" s="128"/>
      <c r="R122" s="128"/>
      <c r="S122" s="128"/>
      <c r="T122" s="139"/>
      <c r="U122" s="295" t="s">
        <v>257</v>
      </c>
      <c r="V122" s="295" t="s">
        <v>257</v>
      </c>
      <c r="W122" s="295"/>
      <c r="X122" s="298"/>
      <c r="Y122" s="298"/>
      <c r="Z122" s="295"/>
      <c r="AA122" s="295"/>
      <c r="AB122" s="295"/>
      <c r="AC122" s="295"/>
      <c r="AD122" s="227"/>
      <c r="AE122" s="96"/>
      <c r="AF122" s="96"/>
      <c r="AG122" s="96"/>
      <c r="AH122" s="96"/>
      <c r="AI122" s="96"/>
      <c r="AJ122" s="96"/>
      <c r="AK122" s="96"/>
      <c r="AL122" s="96"/>
      <c r="AM122" s="96"/>
      <c r="AN122" s="96"/>
      <c r="AO122" s="96"/>
    </row>
    <row r="123" spans="1:41" s="95" customFormat="1" x14ac:dyDescent="0.3">
      <c r="A123" s="96"/>
      <c r="B123" s="123" t="s">
        <v>504</v>
      </c>
      <c r="C123" s="284" t="s">
        <v>505</v>
      </c>
      <c r="D123" s="126" t="s">
        <v>506</v>
      </c>
      <c r="E123" s="132" t="s">
        <v>208</v>
      </c>
      <c r="F123" s="320" t="s">
        <v>319</v>
      </c>
      <c r="G123" s="139"/>
      <c r="H123" s="139"/>
      <c r="I123" s="139"/>
      <c r="J123" s="139"/>
      <c r="K123" s="139"/>
      <c r="L123" s="139" t="s">
        <v>257</v>
      </c>
      <c r="M123" s="128"/>
      <c r="N123" s="128"/>
      <c r="O123" s="128"/>
      <c r="P123" s="128"/>
      <c r="Q123" s="128"/>
      <c r="R123" s="128"/>
      <c r="S123" s="128"/>
      <c r="T123" s="139"/>
      <c r="U123" s="295" t="s">
        <v>257</v>
      </c>
      <c r="V123" s="295" t="s">
        <v>257</v>
      </c>
      <c r="W123" s="295"/>
      <c r="X123" s="298"/>
      <c r="Y123" s="298"/>
      <c r="Z123" s="295"/>
      <c r="AA123" s="295"/>
      <c r="AB123" s="295"/>
      <c r="AC123" s="295"/>
      <c r="AD123" s="227"/>
      <c r="AE123" s="96"/>
      <c r="AF123" s="96"/>
      <c r="AG123" s="96"/>
      <c r="AH123" s="96"/>
      <c r="AI123" s="96"/>
      <c r="AJ123" s="96"/>
      <c r="AK123" s="96"/>
      <c r="AL123" s="96"/>
      <c r="AM123" s="96"/>
      <c r="AN123" s="96"/>
      <c r="AO123" s="96"/>
    </row>
    <row r="124" spans="1:41" s="95" customFormat="1" x14ac:dyDescent="0.3">
      <c r="A124" s="96"/>
      <c r="B124" s="123" t="s">
        <v>507</v>
      </c>
      <c r="C124" s="284" t="s">
        <v>505</v>
      </c>
      <c r="D124" s="126" t="s">
        <v>508</v>
      </c>
      <c r="E124" s="132" t="s">
        <v>208</v>
      </c>
      <c r="F124" s="320" t="s">
        <v>256</v>
      </c>
      <c r="G124" s="139"/>
      <c r="H124" s="139"/>
      <c r="I124" s="139"/>
      <c r="J124" s="139"/>
      <c r="K124" s="139"/>
      <c r="L124" s="139" t="s">
        <v>257</v>
      </c>
      <c r="M124" s="128"/>
      <c r="N124" s="128"/>
      <c r="O124" s="128"/>
      <c r="P124" s="128"/>
      <c r="Q124" s="128"/>
      <c r="R124" s="128"/>
      <c r="S124" s="128"/>
      <c r="T124" s="139"/>
      <c r="U124" s="295" t="s">
        <v>257</v>
      </c>
      <c r="V124" s="295" t="s">
        <v>257</v>
      </c>
      <c r="W124" s="295"/>
      <c r="X124" s="298"/>
      <c r="Y124" s="298"/>
      <c r="Z124" s="295"/>
      <c r="AA124" s="295"/>
      <c r="AB124" s="295"/>
      <c r="AC124" s="295"/>
      <c r="AD124" s="227"/>
      <c r="AE124" s="96"/>
      <c r="AF124" s="96"/>
      <c r="AG124" s="96"/>
      <c r="AH124" s="96"/>
      <c r="AI124" s="96"/>
      <c r="AJ124" s="96"/>
      <c r="AK124" s="96"/>
      <c r="AL124" s="96"/>
      <c r="AM124" s="96"/>
      <c r="AN124" s="96"/>
      <c r="AO124" s="96"/>
    </row>
    <row r="125" spans="1:41" s="95" customFormat="1" x14ac:dyDescent="0.3">
      <c r="A125" s="96"/>
      <c r="B125" s="123" t="s">
        <v>509</v>
      </c>
      <c r="C125" s="140" t="s">
        <v>510</v>
      </c>
      <c r="D125" s="126" t="s">
        <v>511</v>
      </c>
      <c r="E125" s="132" t="s">
        <v>208</v>
      </c>
      <c r="F125" s="320" t="s">
        <v>256</v>
      </c>
      <c r="G125" s="139"/>
      <c r="H125" s="139"/>
      <c r="I125" s="139"/>
      <c r="J125" s="139"/>
      <c r="K125" s="139"/>
      <c r="L125" s="139" t="s">
        <v>257</v>
      </c>
      <c r="M125" s="128"/>
      <c r="N125" s="128"/>
      <c r="O125" s="128"/>
      <c r="P125" s="128"/>
      <c r="Q125" s="128"/>
      <c r="R125" s="128"/>
      <c r="S125" s="128"/>
      <c r="T125" s="139"/>
      <c r="U125" s="295" t="s">
        <v>257</v>
      </c>
      <c r="V125" s="295" t="s">
        <v>257</v>
      </c>
      <c r="W125" s="295"/>
      <c r="X125" s="298"/>
      <c r="Y125" s="298"/>
      <c r="Z125" s="295" t="s">
        <v>257</v>
      </c>
      <c r="AA125" s="295"/>
      <c r="AB125" s="295"/>
      <c r="AC125" s="295"/>
      <c r="AD125" s="227"/>
      <c r="AE125" s="96"/>
      <c r="AF125" s="96"/>
      <c r="AG125" s="96"/>
      <c r="AH125" s="96"/>
      <c r="AI125" s="96"/>
      <c r="AJ125" s="96"/>
      <c r="AK125" s="96"/>
      <c r="AL125" s="96"/>
      <c r="AM125" s="96"/>
      <c r="AN125" s="96"/>
      <c r="AO125" s="96"/>
    </row>
    <row r="126" spans="1:41" s="95" customFormat="1" x14ac:dyDescent="0.3">
      <c r="A126" s="96"/>
      <c r="B126" s="123" t="s">
        <v>512</v>
      </c>
      <c r="C126" s="140" t="s">
        <v>513</v>
      </c>
      <c r="D126" s="126" t="s">
        <v>514</v>
      </c>
      <c r="E126" s="132" t="s">
        <v>208</v>
      </c>
      <c r="F126" s="320" t="s">
        <v>256</v>
      </c>
      <c r="G126" s="139"/>
      <c r="H126" s="139"/>
      <c r="I126" s="139"/>
      <c r="J126" s="139"/>
      <c r="K126" s="139"/>
      <c r="L126" s="139" t="s">
        <v>257</v>
      </c>
      <c r="M126" s="128"/>
      <c r="N126" s="128"/>
      <c r="O126" s="128"/>
      <c r="P126" s="128"/>
      <c r="Q126" s="128"/>
      <c r="R126" s="128"/>
      <c r="S126" s="128"/>
      <c r="T126" s="139"/>
      <c r="U126" s="295" t="s">
        <v>257</v>
      </c>
      <c r="V126" s="295" t="s">
        <v>257</v>
      </c>
      <c r="W126" s="295"/>
      <c r="X126" s="298"/>
      <c r="Y126" s="298"/>
      <c r="Z126" s="295"/>
      <c r="AA126" s="295"/>
      <c r="AB126" s="295"/>
      <c r="AC126" s="295"/>
      <c r="AD126" s="227"/>
      <c r="AE126" s="96"/>
      <c r="AF126" s="96"/>
      <c r="AG126" s="96"/>
      <c r="AH126" s="96"/>
      <c r="AI126" s="96"/>
      <c r="AJ126" s="96"/>
      <c r="AK126" s="96"/>
      <c r="AL126" s="96"/>
      <c r="AM126" s="96"/>
      <c r="AN126" s="96"/>
      <c r="AO126" s="96"/>
    </row>
    <row r="127" spans="1:41" s="95" customFormat="1" x14ac:dyDescent="0.3">
      <c r="A127" s="96"/>
      <c r="B127" s="123" t="s">
        <v>515</v>
      </c>
      <c r="C127" s="140" t="s">
        <v>516</v>
      </c>
      <c r="D127" s="126" t="s">
        <v>517</v>
      </c>
      <c r="E127" s="132" t="s">
        <v>208</v>
      </c>
      <c r="F127" s="320" t="s">
        <v>319</v>
      </c>
      <c r="G127" s="139"/>
      <c r="H127" s="139"/>
      <c r="I127" s="139"/>
      <c r="J127" s="139"/>
      <c r="K127" s="139"/>
      <c r="L127" s="139" t="s">
        <v>257</v>
      </c>
      <c r="M127" s="139"/>
      <c r="N127" s="139"/>
      <c r="O127" s="139"/>
      <c r="P127" s="139"/>
      <c r="Q127" s="139"/>
      <c r="R127" s="139"/>
      <c r="S127" s="139"/>
      <c r="T127" s="139"/>
      <c r="U127" s="295"/>
      <c r="V127" s="295"/>
      <c r="W127" s="295"/>
      <c r="X127" s="298"/>
      <c r="Y127" s="298"/>
      <c r="Z127" s="295"/>
      <c r="AA127" s="295"/>
      <c r="AB127" s="295"/>
      <c r="AC127" s="295"/>
      <c r="AD127" s="227"/>
      <c r="AE127" s="96"/>
      <c r="AF127" s="96"/>
      <c r="AG127" s="96"/>
      <c r="AH127" s="96"/>
      <c r="AI127" s="96"/>
      <c r="AJ127" s="96"/>
      <c r="AK127" s="96"/>
      <c r="AL127" s="96"/>
      <c r="AM127" s="96"/>
      <c r="AN127" s="96"/>
      <c r="AO127" s="96"/>
    </row>
    <row r="128" spans="1:41" s="95" customFormat="1" x14ac:dyDescent="0.3">
      <c r="A128" s="96"/>
      <c r="B128" s="123" t="s">
        <v>518</v>
      </c>
      <c r="C128" s="321" t="s">
        <v>519</v>
      </c>
      <c r="D128" s="126" t="s">
        <v>520</v>
      </c>
      <c r="E128" s="127" t="s">
        <v>208</v>
      </c>
      <c r="F128" s="320" t="s">
        <v>256</v>
      </c>
      <c r="G128" s="128"/>
      <c r="H128" s="128"/>
      <c r="I128" s="128"/>
      <c r="J128" s="128"/>
      <c r="K128" s="128"/>
      <c r="L128" s="128"/>
      <c r="M128" s="128" t="s">
        <v>257</v>
      </c>
      <c r="N128" s="128"/>
      <c r="O128" s="128"/>
      <c r="P128" s="128"/>
      <c r="Q128" s="128"/>
      <c r="R128" s="128"/>
      <c r="S128" s="128"/>
      <c r="T128" s="139"/>
      <c r="U128" s="295"/>
      <c r="V128" s="295" t="s">
        <v>257</v>
      </c>
      <c r="W128" s="295"/>
      <c r="X128" s="298"/>
      <c r="Y128" s="298"/>
      <c r="Z128" s="295" t="s">
        <v>257</v>
      </c>
      <c r="AA128" s="295"/>
      <c r="AB128" s="295"/>
      <c r="AC128" s="295"/>
      <c r="AD128" s="227"/>
      <c r="AE128" s="96"/>
      <c r="AF128" s="96"/>
      <c r="AG128" s="96"/>
      <c r="AH128" s="96"/>
      <c r="AI128" s="96"/>
      <c r="AJ128" s="96"/>
      <c r="AK128" s="96"/>
      <c r="AL128" s="96"/>
      <c r="AM128" s="96"/>
      <c r="AN128" s="96"/>
      <c r="AO128" s="96"/>
    </row>
    <row r="129" spans="1:41" s="95" customFormat="1" x14ac:dyDescent="0.3">
      <c r="A129" s="96"/>
      <c r="B129" s="123" t="s">
        <v>521</v>
      </c>
      <c r="C129" s="284" t="s">
        <v>522</v>
      </c>
      <c r="D129" s="126" t="s">
        <v>523</v>
      </c>
      <c r="E129" s="132" t="s">
        <v>208</v>
      </c>
      <c r="F129" s="320" t="s">
        <v>256</v>
      </c>
      <c r="G129" s="139"/>
      <c r="H129" s="139"/>
      <c r="I129" s="139"/>
      <c r="J129" s="139"/>
      <c r="K129" s="128"/>
      <c r="L129" s="128"/>
      <c r="M129" s="128" t="s">
        <v>257</v>
      </c>
      <c r="N129" s="128"/>
      <c r="O129" s="128"/>
      <c r="P129" s="128"/>
      <c r="Q129" s="128"/>
      <c r="R129" s="128"/>
      <c r="S129" s="128" t="s">
        <v>0</v>
      </c>
      <c r="T129" s="139"/>
      <c r="U129" s="295"/>
      <c r="V129" s="295" t="s">
        <v>257</v>
      </c>
      <c r="W129" s="295"/>
      <c r="X129" s="298"/>
      <c r="Y129" s="298"/>
      <c r="Z129" s="295" t="s">
        <v>257</v>
      </c>
      <c r="AA129" s="295"/>
      <c r="AB129" s="295"/>
      <c r="AC129" s="295"/>
      <c r="AD129" s="227"/>
      <c r="AE129" s="96"/>
      <c r="AF129" s="96"/>
      <c r="AG129" s="96"/>
      <c r="AH129" s="96"/>
      <c r="AI129" s="96"/>
      <c r="AJ129" s="96"/>
      <c r="AK129" s="96"/>
      <c r="AL129" s="96"/>
      <c r="AM129" s="96"/>
      <c r="AN129" s="96"/>
      <c r="AO129" s="96"/>
    </row>
    <row r="130" spans="1:41" s="95" customFormat="1" x14ac:dyDescent="0.3">
      <c r="A130" s="96"/>
      <c r="B130" s="123" t="s">
        <v>524</v>
      </c>
      <c r="C130" s="284" t="s">
        <v>525</v>
      </c>
      <c r="D130" s="126" t="s">
        <v>526</v>
      </c>
      <c r="E130" s="132" t="s">
        <v>208</v>
      </c>
      <c r="F130" s="320" t="s">
        <v>256</v>
      </c>
      <c r="G130" s="139"/>
      <c r="H130" s="139"/>
      <c r="I130" s="139"/>
      <c r="J130" s="139"/>
      <c r="K130" s="128"/>
      <c r="L130" s="128"/>
      <c r="M130" s="128" t="s">
        <v>257</v>
      </c>
      <c r="N130" s="128"/>
      <c r="O130" s="128"/>
      <c r="P130" s="128"/>
      <c r="Q130" s="128"/>
      <c r="R130" s="128"/>
      <c r="S130" s="128"/>
      <c r="T130" s="139"/>
      <c r="U130" s="295"/>
      <c r="V130" s="295" t="s">
        <v>257</v>
      </c>
      <c r="W130" s="295"/>
      <c r="X130" s="298"/>
      <c r="Y130" s="298"/>
      <c r="Z130" s="295" t="s">
        <v>257</v>
      </c>
      <c r="AA130" s="295"/>
      <c r="AB130" s="295"/>
      <c r="AC130" s="295"/>
      <c r="AD130" s="227"/>
      <c r="AE130" s="96"/>
      <c r="AF130" s="96"/>
      <c r="AG130" s="96"/>
      <c r="AH130" s="96"/>
      <c r="AI130" s="96"/>
      <c r="AJ130" s="96"/>
      <c r="AK130" s="96"/>
      <c r="AL130" s="96"/>
      <c r="AM130" s="96"/>
      <c r="AN130" s="96"/>
      <c r="AO130" s="96"/>
    </row>
    <row r="131" spans="1:41" s="95" customFormat="1" x14ac:dyDescent="0.3">
      <c r="A131" s="96"/>
      <c r="B131" s="123" t="s">
        <v>527</v>
      </c>
      <c r="C131" s="284" t="s">
        <v>525</v>
      </c>
      <c r="D131" s="126" t="s">
        <v>528</v>
      </c>
      <c r="E131" s="132" t="s">
        <v>208</v>
      </c>
      <c r="F131" s="320" t="s">
        <v>256</v>
      </c>
      <c r="G131" s="139"/>
      <c r="H131" s="139"/>
      <c r="I131" s="139"/>
      <c r="J131" s="139"/>
      <c r="K131" s="128"/>
      <c r="L131" s="128"/>
      <c r="M131" s="128" t="s">
        <v>257</v>
      </c>
      <c r="N131" s="128"/>
      <c r="O131" s="128"/>
      <c r="P131" s="128"/>
      <c r="Q131" s="128"/>
      <c r="R131" s="128"/>
      <c r="S131" s="128"/>
      <c r="T131" s="139"/>
      <c r="U131" s="295"/>
      <c r="V131" s="295" t="s">
        <v>257</v>
      </c>
      <c r="W131" s="295"/>
      <c r="X131" s="298"/>
      <c r="Y131" s="298"/>
      <c r="Z131" s="295" t="s">
        <v>257</v>
      </c>
      <c r="AA131" s="295"/>
      <c r="AB131" s="295"/>
      <c r="AC131" s="295"/>
      <c r="AD131" s="227"/>
      <c r="AE131" s="96"/>
      <c r="AF131" s="96"/>
      <c r="AG131" s="96"/>
      <c r="AH131" s="96"/>
      <c r="AI131" s="96"/>
      <c r="AJ131" s="96"/>
      <c r="AK131" s="96"/>
      <c r="AL131" s="96"/>
      <c r="AM131" s="96"/>
      <c r="AN131" s="96"/>
      <c r="AO131" s="96"/>
    </row>
    <row r="132" spans="1:41" s="95" customFormat="1" x14ac:dyDescent="0.3">
      <c r="A132" s="96"/>
      <c r="B132" s="123" t="s">
        <v>529</v>
      </c>
      <c r="C132" s="284" t="s">
        <v>530</v>
      </c>
      <c r="D132" s="126" t="s">
        <v>531</v>
      </c>
      <c r="E132" s="132" t="s">
        <v>208</v>
      </c>
      <c r="F132" s="320" t="s">
        <v>256</v>
      </c>
      <c r="G132" s="139"/>
      <c r="H132" s="139"/>
      <c r="I132" s="139"/>
      <c r="J132" s="139"/>
      <c r="K132" s="128"/>
      <c r="L132" s="128"/>
      <c r="M132" s="128" t="s">
        <v>257</v>
      </c>
      <c r="N132" s="128"/>
      <c r="O132" s="128"/>
      <c r="P132" s="128"/>
      <c r="Q132" s="128"/>
      <c r="R132" s="128"/>
      <c r="S132" s="128"/>
      <c r="T132" s="139"/>
      <c r="U132" s="295" t="s">
        <v>257</v>
      </c>
      <c r="V132" s="295" t="s">
        <v>257</v>
      </c>
      <c r="W132" s="295"/>
      <c r="X132" s="298"/>
      <c r="Y132" s="298"/>
      <c r="Z132" s="295"/>
      <c r="AA132" s="295"/>
      <c r="AB132" s="295"/>
      <c r="AC132" s="295"/>
      <c r="AD132" s="227"/>
      <c r="AE132" s="96"/>
      <c r="AF132" s="96"/>
      <c r="AG132" s="96"/>
      <c r="AH132" s="96"/>
      <c r="AI132" s="96"/>
      <c r="AJ132" s="96"/>
      <c r="AK132" s="96"/>
      <c r="AL132" s="96"/>
      <c r="AM132" s="96"/>
      <c r="AN132" s="96"/>
      <c r="AO132" s="96"/>
    </row>
    <row r="133" spans="1:41" s="95" customFormat="1" x14ac:dyDescent="0.3">
      <c r="A133" s="96"/>
      <c r="B133" s="123" t="s">
        <v>532</v>
      </c>
      <c r="C133" s="284" t="s">
        <v>530</v>
      </c>
      <c r="D133" s="126" t="s">
        <v>533</v>
      </c>
      <c r="E133" s="132" t="s">
        <v>208</v>
      </c>
      <c r="F133" s="320" t="s">
        <v>256</v>
      </c>
      <c r="G133" s="139"/>
      <c r="H133" s="139"/>
      <c r="I133" s="139"/>
      <c r="J133" s="139"/>
      <c r="K133" s="128"/>
      <c r="L133" s="128"/>
      <c r="M133" s="128" t="s">
        <v>257</v>
      </c>
      <c r="N133" s="128"/>
      <c r="O133" s="128"/>
      <c r="P133" s="128"/>
      <c r="Q133" s="128"/>
      <c r="R133" s="128"/>
      <c r="S133" s="128"/>
      <c r="T133" s="139"/>
      <c r="U133" s="295" t="s">
        <v>257</v>
      </c>
      <c r="V133" s="295" t="s">
        <v>257</v>
      </c>
      <c r="W133" s="295"/>
      <c r="X133" s="298"/>
      <c r="Y133" s="298"/>
      <c r="Z133" s="295"/>
      <c r="AA133" s="295"/>
      <c r="AB133" s="295"/>
      <c r="AC133" s="295"/>
      <c r="AD133" s="227"/>
      <c r="AE133" s="96"/>
      <c r="AF133" s="96"/>
      <c r="AG133" s="96"/>
      <c r="AH133" s="96"/>
      <c r="AI133" s="96"/>
      <c r="AJ133" s="96"/>
      <c r="AK133" s="96"/>
      <c r="AL133" s="96"/>
      <c r="AM133" s="96"/>
      <c r="AN133" s="96"/>
      <c r="AO133" s="96"/>
    </row>
    <row r="134" spans="1:41" s="95" customFormat="1" x14ac:dyDescent="0.3">
      <c r="A134" s="96"/>
      <c r="B134" s="123" t="s">
        <v>534</v>
      </c>
      <c r="C134" s="140" t="s">
        <v>535</v>
      </c>
      <c r="D134" s="126" t="s">
        <v>536</v>
      </c>
      <c r="E134" s="132" t="s">
        <v>208</v>
      </c>
      <c r="F134" s="320" t="s">
        <v>256</v>
      </c>
      <c r="G134" s="139"/>
      <c r="H134" s="139"/>
      <c r="I134" s="139"/>
      <c r="J134" s="139"/>
      <c r="K134" s="128"/>
      <c r="L134" s="128"/>
      <c r="M134" s="128" t="s">
        <v>257</v>
      </c>
      <c r="N134" s="128"/>
      <c r="O134" s="128"/>
      <c r="P134" s="128"/>
      <c r="Q134" s="128"/>
      <c r="R134" s="128"/>
      <c r="S134" s="128"/>
      <c r="T134" s="139"/>
      <c r="U134" s="295" t="s">
        <v>257</v>
      </c>
      <c r="V134" s="295" t="s">
        <v>257</v>
      </c>
      <c r="W134" s="295"/>
      <c r="X134" s="298"/>
      <c r="Y134" s="298"/>
      <c r="Z134" s="295"/>
      <c r="AA134" s="295"/>
      <c r="AB134" s="295"/>
      <c r="AC134" s="295"/>
      <c r="AD134" s="227"/>
      <c r="AE134" s="96"/>
      <c r="AF134" s="96"/>
      <c r="AG134" s="96"/>
      <c r="AH134" s="96"/>
      <c r="AI134" s="96"/>
      <c r="AJ134" s="96"/>
      <c r="AK134" s="96"/>
      <c r="AL134" s="96"/>
      <c r="AM134" s="96"/>
      <c r="AN134" s="96"/>
      <c r="AO134" s="96"/>
    </row>
    <row r="135" spans="1:41" s="95" customFormat="1" x14ac:dyDescent="0.3">
      <c r="A135" s="96"/>
      <c r="B135" s="123" t="s">
        <v>537</v>
      </c>
      <c r="C135" s="140" t="s">
        <v>535</v>
      </c>
      <c r="D135" s="126" t="s">
        <v>538</v>
      </c>
      <c r="E135" s="132" t="s">
        <v>208</v>
      </c>
      <c r="F135" s="320" t="s">
        <v>256</v>
      </c>
      <c r="G135" s="139"/>
      <c r="H135" s="139"/>
      <c r="I135" s="139"/>
      <c r="J135" s="139"/>
      <c r="K135" s="128"/>
      <c r="L135" s="128"/>
      <c r="M135" s="128" t="s">
        <v>257</v>
      </c>
      <c r="N135" s="128"/>
      <c r="O135" s="128"/>
      <c r="P135" s="128"/>
      <c r="Q135" s="128"/>
      <c r="R135" s="128"/>
      <c r="S135" s="128"/>
      <c r="T135" s="139"/>
      <c r="U135" s="295" t="s">
        <v>257</v>
      </c>
      <c r="V135" s="295" t="s">
        <v>257</v>
      </c>
      <c r="W135" s="295"/>
      <c r="X135" s="298"/>
      <c r="Y135" s="298"/>
      <c r="Z135" s="295"/>
      <c r="AA135" s="295"/>
      <c r="AB135" s="295"/>
      <c r="AC135" s="295"/>
      <c r="AD135" s="227"/>
      <c r="AE135" s="96"/>
      <c r="AF135" s="96"/>
      <c r="AG135" s="96"/>
      <c r="AH135" s="96"/>
      <c r="AI135" s="96"/>
      <c r="AJ135" s="96"/>
      <c r="AK135" s="96"/>
      <c r="AL135" s="96"/>
      <c r="AM135" s="96"/>
      <c r="AN135" s="96"/>
      <c r="AO135" s="96"/>
    </row>
    <row r="136" spans="1:41" s="95" customFormat="1" x14ac:dyDescent="0.3">
      <c r="A136" s="96"/>
      <c r="B136" s="123" t="s">
        <v>539</v>
      </c>
      <c r="C136" s="140" t="s">
        <v>540</v>
      </c>
      <c r="D136" s="126" t="s">
        <v>541</v>
      </c>
      <c r="E136" s="132" t="s">
        <v>208</v>
      </c>
      <c r="F136" s="320" t="s">
        <v>256</v>
      </c>
      <c r="G136" s="139"/>
      <c r="H136" s="139"/>
      <c r="I136" s="139"/>
      <c r="J136" s="139"/>
      <c r="K136" s="128"/>
      <c r="L136" s="128"/>
      <c r="M136" s="128" t="s">
        <v>257</v>
      </c>
      <c r="N136" s="128"/>
      <c r="O136" s="128"/>
      <c r="P136" s="128"/>
      <c r="Q136" s="128"/>
      <c r="R136" s="128"/>
      <c r="S136" s="128"/>
      <c r="T136" s="139"/>
      <c r="U136" s="295" t="s">
        <v>257</v>
      </c>
      <c r="V136" s="295" t="s">
        <v>257</v>
      </c>
      <c r="W136" s="295"/>
      <c r="X136" s="298"/>
      <c r="Y136" s="298"/>
      <c r="Z136" s="295" t="s">
        <v>257</v>
      </c>
      <c r="AA136" s="295"/>
      <c r="AB136" s="295"/>
      <c r="AC136" s="295"/>
      <c r="AD136" s="227"/>
      <c r="AE136" s="96"/>
      <c r="AF136" s="96"/>
      <c r="AG136" s="96"/>
      <c r="AH136" s="96"/>
      <c r="AI136" s="96"/>
      <c r="AJ136" s="96"/>
      <c r="AK136" s="96"/>
      <c r="AL136" s="96"/>
      <c r="AM136" s="96"/>
      <c r="AN136" s="96"/>
      <c r="AO136" s="96"/>
    </row>
    <row r="137" spans="1:41" s="95" customFormat="1" x14ac:dyDescent="0.3">
      <c r="A137" s="96"/>
      <c r="B137" s="123" t="s">
        <v>542</v>
      </c>
      <c r="C137" s="140" t="s">
        <v>543</v>
      </c>
      <c r="D137" s="126" t="s">
        <v>544</v>
      </c>
      <c r="E137" s="132" t="s">
        <v>208</v>
      </c>
      <c r="F137" s="320" t="s">
        <v>256</v>
      </c>
      <c r="G137" s="139"/>
      <c r="H137" s="139"/>
      <c r="I137" s="139"/>
      <c r="J137" s="139"/>
      <c r="K137" s="128"/>
      <c r="L137" s="128"/>
      <c r="M137" s="128" t="s">
        <v>257</v>
      </c>
      <c r="N137" s="128"/>
      <c r="O137" s="128"/>
      <c r="P137" s="128"/>
      <c r="Q137" s="128"/>
      <c r="R137" s="128"/>
      <c r="S137" s="128"/>
      <c r="T137" s="139"/>
      <c r="U137" s="295" t="s">
        <v>257</v>
      </c>
      <c r="V137" s="295" t="s">
        <v>257</v>
      </c>
      <c r="W137" s="295"/>
      <c r="X137" s="298"/>
      <c r="Y137" s="298"/>
      <c r="Z137" s="295"/>
      <c r="AA137" s="295"/>
      <c r="AB137" s="295"/>
      <c r="AC137" s="295"/>
      <c r="AD137" s="227"/>
      <c r="AE137" s="96"/>
      <c r="AF137" s="96"/>
      <c r="AG137" s="96"/>
      <c r="AH137" s="96"/>
      <c r="AI137" s="96"/>
      <c r="AJ137" s="96"/>
      <c r="AK137" s="96"/>
      <c r="AL137" s="96"/>
      <c r="AM137" s="96"/>
      <c r="AN137" s="96"/>
      <c r="AO137" s="96"/>
    </row>
    <row r="138" spans="1:41" s="95" customFormat="1" x14ac:dyDescent="0.3">
      <c r="A138" s="96"/>
      <c r="B138" s="123" t="s">
        <v>545</v>
      </c>
      <c r="C138" s="140" t="s">
        <v>543</v>
      </c>
      <c r="D138" s="126" t="s">
        <v>546</v>
      </c>
      <c r="E138" s="132" t="s">
        <v>208</v>
      </c>
      <c r="F138" s="320" t="s">
        <v>256</v>
      </c>
      <c r="G138" s="139"/>
      <c r="H138" s="139"/>
      <c r="I138" s="139"/>
      <c r="J138" s="139"/>
      <c r="K138" s="128"/>
      <c r="L138" s="128"/>
      <c r="M138" s="128" t="s">
        <v>257</v>
      </c>
      <c r="N138" s="128"/>
      <c r="O138" s="128"/>
      <c r="P138" s="128"/>
      <c r="Q138" s="128"/>
      <c r="R138" s="128"/>
      <c r="S138" s="128"/>
      <c r="T138" s="139"/>
      <c r="U138" s="295"/>
      <c r="V138" s="295" t="s">
        <v>257</v>
      </c>
      <c r="W138" s="295"/>
      <c r="X138" s="298"/>
      <c r="Y138" s="298"/>
      <c r="Z138" s="295"/>
      <c r="AA138" s="295"/>
      <c r="AB138" s="295"/>
      <c r="AC138" s="295"/>
      <c r="AD138" s="227"/>
      <c r="AE138" s="96"/>
      <c r="AF138" s="96"/>
      <c r="AG138" s="96"/>
      <c r="AH138" s="96"/>
      <c r="AI138" s="96"/>
      <c r="AJ138" s="96"/>
      <c r="AK138" s="96"/>
      <c r="AL138" s="96"/>
      <c r="AM138" s="96"/>
      <c r="AN138" s="96"/>
      <c r="AO138" s="96"/>
    </row>
    <row r="139" spans="1:41" s="95" customFormat="1" x14ac:dyDescent="0.3">
      <c r="A139" s="96"/>
      <c r="B139" s="123" t="s">
        <v>547</v>
      </c>
      <c r="C139" s="140" t="s">
        <v>548</v>
      </c>
      <c r="D139" s="126" t="s">
        <v>549</v>
      </c>
      <c r="E139" s="132" t="s">
        <v>208</v>
      </c>
      <c r="F139" s="320" t="s">
        <v>256</v>
      </c>
      <c r="G139" s="139"/>
      <c r="H139" s="139"/>
      <c r="I139" s="139"/>
      <c r="J139" s="139"/>
      <c r="K139" s="128"/>
      <c r="L139" s="128"/>
      <c r="M139" s="128" t="s">
        <v>257</v>
      </c>
      <c r="N139" s="128"/>
      <c r="O139" s="128"/>
      <c r="P139" s="128"/>
      <c r="Q139" s="128"/>
      <c r="R139" s="128"/>
      <c r="S139" s="128"/>
      <c r="T139" s="139"/>
      <c r="U139" s="295" t="s">
        <v>257</v>
      </c>
      <c r="V139" s="295" t="s">
        <v>257</v>
      </c>
      <c r="W139" s="295"/>
      <c r="X139" s="298"/>
      <c r="Y139" s="298"/>
      <c r="Z139" s="295" t="s">
        <v>257</v>
      </c>
      <c r="AA139" s="295"/>
      <c r="AB139" s="295"/>
      <c r="AC139" s="295"/>
      <c r="AD139" s="227"/>
      <c r="AE139" s="96"/>
      <c r="AF139" s="96"/>
      <c r="AG139" s="96"/>
      <c r="AH139" s="96"/>
      <c r="AI139" s="96"/>
      <c r="AJ139" s="96"/>
      <c r="AK139" s="96"/>
      <c r="AL139" s="96"/>
      <c r="AM139" s="96"/>
      <c r="AN139" s="96"/>
      <c r="AO139" s="96"/>
    </row>
    <row r="140" spans="1:41" s="95" customFormat="1" x14ac:dyDescent="0.3">
      <c r="A140" s="96"/>
      <c r="B140" s="123" t="s">
        <v>550</v>
      </c>
      <c r="C140" s="140" t="s">
        <v>548</v>
      </c>
      <c r="D140" s="126" t="s">
        <v>549</v>
      </c>
      <c r="E140" s="132" t="s">
        <v>208</v>
      </c>
      <c r="F140" s="320" t="s">
        <v>256</v>
      </c>
      <c r="G140" s="139"/>
      <c r="H140" s="139"/>
      <c r="I140" s="139"/>
      <c r="J140" s="139"/>
      <c r="K140" s="128"/>
      <c r="L140" s="128"/>
      <c r="M140" s="128" t="s">
        <v>257</v>
      </c>
      <c r="N140" s="128"/>
      <c r="O140" s="128"/>
      <c r="P140" s="128"/>
      <c r="Q140" s="128"/>
      <c r="R140" s="128"/>
      <c r="S140" s="128"/>
      <c r="T140" s="139"/>
      <c r="U140" s="295"/>
      <c r="V140" s="295"/>
      <c r="W140" s="295"/>
      <c r="X140" s="298"/>
      <c r="Y140" s="298"/>
      <c r="Z140" s="295"/>
      <c r="AA140" s="295"/>
      <c r="AB140" s="295"/>
      <c r="AC140" s="295"/>
      <c r="AD140" s="227"/>
      <c r="AE140" s="96"/>
      <c r="AF140" s="96"/>
      <c r="AG140" s="96"/>
      <c r="AH140" s="96"/>
      <c r="AI140" s="96"/>
      <c r="AJ140" s="96"/>
      <c r="AK140" s="96"/>
      <c r="AL140" s="96"/>
      <c r="AM140" s="96"/>
      <c r="AN140" s="96"/>
      <c r="AO140" s="96"/>
    </row>
    <row r="141" spans="1:41" s="95" customFormat="1" x14ac:dyDescent="0.3">
      <c r="A141" s="96"/>
      <c r="B141" s="123" t="s">
        <v>551</v>
      </c>
      <c r="C141" s="140" t="s">
        <v>552</v>
      </c>
      <c r="D141" s="126" t="s">
        <v>553</v>
      </c>
      <c r="E141" s="132" t="s">
        <v>208</v>
      </c>
      <c r="F141" s="320" t="s">
        <v>256</v>
      </c>
      <c r="G141" s="128"/>
      <c r="H141" s="128"/>
      <c r="I141" s="128"/>
      <c r="J141" s="128"/>
      <c r="K141" s="128"/>
      <c r="L141" s="128"/>
      <c r="M141" s="128"/>
      <c r="N141" s="128" t="s">
        <v>257</v>
      </c>
      <c r="O141" s="128"/>
      <c r="P141" s="128"/>
      <c r="Q141" s="128"/>
      <c r="R141" s="128"/>
      <c r="S141" s="128"/>
      <c r="T141" s="139"/>
      <c r="U141" s="295"/>
      <c r="V141" s="295" t="s">
        <v>257</v>
      </c>
      <c r="W141" s="295"/>
      <c r="X141" s="298"/>
      <c r="Y141" s="298"/>
      <c r="Z141" s="295"/>
      <c r="AA141" s="295"/>
      <c r="AB141" s="295"/>
      <c r="AC141" s="295"/>
      <c r="AD141" s="227"/>
      <c r="AE141" s="96"/>
      <c r="AF141" s="96"/>
      <c r="AG141" s="96"/>
      <c r="AH141" s="96"/>
      <c r="AI141" s="96"/>
      <c r="AJ141" s="96"/>
      <c r="AK141" s="96"/>
      <c r="AL141" s="96"/>
      <c r="AM141" s="96"/>
      <c r="AN141" s="96"/>
      <c r="AO141" s="96"/>
    </row>
    <row r="142" spans="1:41" s="95" customFormat="1" x14ac:dyDescent="0.3">
      <c r="A142" s="96"/>
      <c r="B142" s="123" t="s">
        <v>554</v>
      </c>
      <c r="C142" s="140" t="s">
        <v>552</v>
      </c>
      <c r="D142" s="126" t="s">
        <v>555</v>
      </c>
      <c r="E142" s="132" t="s">
        <v>208</v>
      </c>
      <c r="F142" s="320" t="s">
        <v>256</v>
      </c>
      <c r="G142" s="128"/>
      <c r="H142" s="128"/>
      <c r="I142" s="128"/>
      <c r="J142" s="128"/>
      <c r="K142" s="128"/>
      <c r="L142" s="128"/>
      <c r="M142" s="128"/>
      <c r="N142" s="128" t="s">
        <v>257</v>
      </c>
      <c r="O142" s="128"/>
      <c r="P142" s="128"/>
      <c r="Q142" s="128"/>
      <c r="R142" s="128"/>
      <c r="S142" s="128"/>
      <c r="T142" s="139"/>
      <c r="U142" s="295"/>
      <c r="V142" s="295" t="s">
        <v>257</v>
      </c>
      <c r="W142" s="295"/>
      <c r="X142" s="298"/>
      <c r="Y142" s="298"/>
      <c r="Z142" s="295"/>
      <c r="AA142" s="295"/>
      <c r="AB142" s="295"/>
      <c r="AC142" s="295"/>
      <c r="AD142" s="227"/>
      <c r="AE142" s="96"/>
      <c r="AF142" s="96"/>
      <c r="AG142" s="96"/>
      <c r="AH142" s="96"/>
      <c r="AI142" s="96"/>
      <c r="AJ142" s="96"/>
      <c r="AK142" s="96"/>
      <c r="AL142" s="96"/>
      <c r="AM142" s="96"/>
      <c r="AN142" s="96"/>
      <c r="AO142" s="96"/>
    </row>
    <row r="143" spans="1:41" s="95" customFormat="1" x14ac:dyDescent="0.3">
      <c r="A143" s="96"/>
      <c r="B143" s="123" t="s">
        <v>556</v>
      </c>
      <c r="C143" s="140" t="s">
        <v>552</v>
      </c>
      <c r="D143" s="126" t="s">
        <v>557</v>
      </c>
      <c r="E143" s="132" t="s">
        <v>208</v>
      </c>
      <c r="F143" s="320" t="s">
        <v>256</v>
      </c>
      <c r="G143" s="128"/>
      <c r="H143" s="128"/>
      <c r="I143" s="128"/>
      <c r="J143" s="128"/>
      <c r="K143" s="128"/>
      <c r="L143" s="128"/>
      <c r="M143" s="128"/>
      <c r="N143" s="128" t="s">
        <v>257</v>
      </c>
      <c r="O143" s="128"/>
      <c r="P143" s="128"/>
      <c r="Q143" s="128"/>
      <c r="R143" s="128"/>
      <c r="S143" s="128"/>
      <c r="T143" s="139"/>
      <c r="U143" s="295"/>
      <c r="V143" s="295"/>
      <c r="W143" s="295"/>
      <c r="X143" s="298"/>
      <c r="Y143" s="298"/>
      <c r="Z143" s="295"/>
      <c r="AA143" s="295"/>
      <c r="AB143" s="295"/>
      <c r="AC143" s="295"/>
      <c r="AD143" s="227"/>
      <c r="AE143" s="96"/>
      <c r="AF143" s="96"/>
      <c r="AG143" s="96"/>
      <c r="AH143" s="96"/>
      <c r="AI143" s="96"/>
      <c r="AJ143" s="96"/>
      <c r="AK143" s="96"/>
      <c r="AL143" s="96"/>
      <c r="AM143" s="96"/>
      <c r="AN143" s="96"/>
      <c r="AO143" s="96"/>
    </row>
    <row r="144" spans="1:41" s="95" customFormat="1" x14ac:dyDescent="0.3">
      <c r="A144" s="96"/>
      <c r="B144" s="123" t="s">
        <v>558</v>
      </c>
      <c r="C144" s="140" t="s">
        <v>559</v>
      </c>
      <c r="D144" s="126" t="s">
        <v>560</v>
      </c>
      <c r="E144" s="132" t="s">
        <v>208</v>
      </c>
      <c r="F144" s="320" t="s">
        <v>256</v>
      </c>
      <c r="G144" s="139"/>
      <c r="H144" s="139"/>
      <c r="I144" s="139"/>
      <c r="J144" s="139"/>
      <c r="K144" s="139"/>
      <c r="L144" s="139"/>
      <c r="M144" s="139"/>
      <c r="N144" s="139" t="s">
        <v>257</v>
      </c>
      <c r="O144" s="139"/>
      <c r="P144" s="139"/>
      <c r="Q144" s="139"/>
      <c r="R144" s="139"/>
      <c r="S144" s="139"/>
      <c r="T144" s="139"/>
      <c r="U144" s="295"/>
      <c r="V144" s="295" t="s">
        <v>257</v>
      </c>
      <c r="W144" s="295"/>
      <c r="X144" s="298"/>
      <c r="Y144" s="298"/>
      <c r="Z144" s="295"/>
      <c r="AA144" s="295"/>
      <c r="AB144" s="295"/>
      <c r="AC144" s="295"/>
      <c r="AD144" s="227"/>
      <c r="AE144" s="96"/>
      <c r="AF144" s="96"/>
      <c r="AG144" s="96"/>
      <c r="AH144" s="96"/>
      <c r="AI144" s="96"/>
      <c r="AJ144" s="96"/>
      <c r="AK144" s="96"/>
      <c r="AL144" s="96"/>
      <c r="AM144" s="96"/>
      <c r="AN144" s="96"/>
      <c r="AO144" s="96"/>
    </row>
    <row r="145" spans="1:41" s="95" customFormat="1" x14ac:dyDescent="0.3">
      <c r="A145" s="96"/>
      <c r="B145" s="123" t="s">
        <v>561</v>
      </c>
      <c r="C145" s="140" t="s">
        <v>559</v>
      </c>
      <c r="D145" s="126" t="s">
        <v>562</v>
      </c>
      <c r="E145" s="132" t="s">
        <v>208</v>
      </c>
      <c r="F145" s="320" t="s">
        <v>256</v>
      </c>
      <c r="G145" s="139"/>
      <c r="H145" s="139"/>
      <c r="I145" s="139"/>
      <c r="J145" s="139"/>
      <c r="K145" s="139"/>
      <c r="L145" s="139"/>
      <c r="M145" s="139"/>
      <c r="N145" s="139" t="s">
        <v>257</v>
      </c>
      <c r="O145" s="139"/>
      <c r="P145" s="139"/>
      <c r="Q145" s="139"/>
      <c r="R145" s="139"/>
      <c r="S145" s="139"/>
      <c r="T145" s="139"/>
      <c r="U145" s="295"/>
      <c r="V145" s="295" t="s">
        <v>257</v>
      </c>
      <c r="W145" s="295"/>
      <c r="X145" s="298"/>
      <c r="Y145" s="298"/>
      <c r="Z145" s="295"/>
      <c r="AA145" s="295"/>
      <c r="AB145" s="295"/>
      <c r="AC145" s="295"/>
      <c r="AD145" s="227"/>
      <c r="AE145" s="96"/>
      <c r="AF145" s="96"/>
      <c r="AG145" s="96"/>
      <c r="AH145" s="96"/>
      <c r="AI145" s="96"/>
      <c r="AJ145" s="96"/>
      <c r="AK145" s="96"/>
      <c r="AL145" s="96"/>
      <c r="AM145" s="96"/>
      <c r="AN145" s="96"/>
      <c r="AO145" s="96"/>
    </row>
    <row r="146" spans="1:41" s="95" customFormat="1" x14ac:dyDescent="0.3">
      <c r="A146" s="96"/>
      <c r="B146" s="123" t="s">
        <v>563</v>
      </c>
      <c r="C146" s="140" t="s">
        <v>559</v>
      </c>
      <c r="D146" s="126" t="s">
        <v>564</v>
      </c>
      <c r="E146" s="132" t="s">
        <v>208</v>
      </c>
      <c r="F146" s="320" t="s">
        <v>256</v>
      </c>
      <c r="G146" s="139"/>
      <c r="H146" s="139"/>
      <c r="I146" s="139"/>
      <c r="J146" s="139"/>
      <c r="K146" s="139"/>
      <c r="L146" s="139"/>
      <c r="M146" s="139"/>
      <c r="N146" s="128" t="s">
        <v>257</v>
      </c>
      <c r="O146" s="139"/>
      <c r="P146" s="139"/>
      <c r="Q146" s="139"/>
      <c r="R146" s="139"/>
      <c r="S146" s="139"/>
      <c r="T146" s="139"/>
      <c r="U146" s="295"/>
      <c r="V146" s="295"/>
      <c r="W146" s="295"/>
      <c r="X146" s="298"/>
      <c r="Y146" s="298"/>
      <c r="Z146" s="295"/>
      <c r="AA146" s="295"/>
      <c r="AB146" s="295"/>
      <c r="AC146" s="295"/>
      <c r="AD146" s="227"/>
      <c r="AE146" s="96"/>
      <c r="AF146" s="96"/>
      <c r="AG146" s="96"/>
      <c r="AH146" s="96"/>
      <c r="AI146" s="96"/>
      <c r="AJ146" s="96"/>
      <c r="AK146" s="96"/>
      <c r="AL146" s="96"/>
      <c r="AM146" s="96"/>
      <c r="AN146" s="96"/>
      <c r="AO146" s="96"/>
    </row>
    <row r="147" spans="1:41" s="95" customFormat="1" x14ac:dyDescent="0.3">
      <c r="A147" s="96"/>
      <c r="B147" s="123" t="s">
        <v>565</v>
      </c>
      <c r="C147" s="140" t="s">
        <v>566</v>
      </c>
      <c r="D147" s="126" t="s">
        <v>567</v>
      </c>
      <c r="E147" s="132" t="s">
        <v>208</v>
      </c>
      <c r="F147" s="320" t="s">
        <v>256</v>
      </c>
      <c r="G147" s="139"/>
      <c r="H147" s="139"/>
      <c r="I147" s="139"/>
      <c r="J147" s="139"/>
      <c r="K147" s="139"/>
      <c r="L147" s="139"/>
      <c r="M147" s="139"/>
      <c r="N147" s="139" t="s">
        <v>257</v>
      </c>
      <c r="O147" s="139"/>
      <c r="P147" s="139"/>
      <c r="Q147" s="139"/>
      <c r="R147" s="139"/>
      <c r="S147" s="139"/>
      <c r="T147" s="139"/>
      <c r="U147" s="295"/>
      <c r="V147" s="295" t="s">
        <v>257</v>
      </c>
      <c r="W147" s="295"/>
      <c r="X147" s="298"/>
      <c r="Y147" s="298"/>
      <c r="Z147" s="295"/>
      <c r="AA147" s="295"/>
      <c r="AB147" s="295"/>
      <c r="AC147" s="295"/>
      <c r="AD147" s="227"/>
      <c r="AE147" s="96"/>
      <c r="AF147" s="96"/>
      <c r="AG147" s="96"/>
      <c r="AH147" s="96"/>
      <c r="AI147" s="96"/>
      <c r="AJ147" s="96"/>
      <c r="AK147" s="96"/>
      <c r="AL147" s="96"/>
      <c r="AM147" s="96"/>
      <c r="AN147" s="96"/>
      <c r="AO147" s="96"/>
    </row>
    <row r="148" spans="1:41" s="95" customFormat="1" x14ac:dyDescent="0.3">
      <c r="A148" s="96"/>
      <c r="B148" s="123" t="s">
        <v>568</v>
      </c>
      <c r="C148" s="140" t="s">
        <v>566</v>
      </c>
      <c r="D148" s="126" t="s">
        <v>569</v>
      </c>
      <c r="E148" s="132" t="s">
        <v>208</v>
      </c>
      <c r="F148" s="320" t="s">
        <v>256</v>
      </c>
      <c r="G148" s="139"/>
      <c r="H148" s="139"/>
      <c r="I148" s="139"/>
      <c r="J148" s="139"/>
      <c r="K148" s="139"/>
      <c r="L148" s="139"/>
      <c r="M148" s="139"/>
      <c r="N148" s="139" t="s">
        <v>257</v>
      </c>
      <c r="O148" s="139"/>
      <c r="P148" s="139"/>
      <c r="Q148" s="139"/>
      <c r="R148" s="139"/>
      <c r="S148" s="139"/>
      <c r="T148" s="139"/>
      <c r="U148" s="295"/>
      <c r="V148" s="295"/>
      <c r="W148" s="295"/>
      <c r="X148" s="298"/>
      <c r="Y148" s="298"/>
      <c r="Z148" s="295"/>
      <c r="AA148" s="295"/>
      <c r="AB148" s="295"/>
      <c r="AC148" s="295"/>
      <c r="AD148" s="227"/>
      <c r="AE148" s="96"/>
      <c r="AF148" s="96"/>
      <c r="AG148" s="96"/>
      <c r="AH148" s="96"/>
      <c r="AI148" s="96"/>
      <c r="AJ148" s="96"/>
      <c r="AK148" s="96"/>
      <c r="AL148" s="96"/>
      <c r="AM148" s="96"/>
      <c r="AN148" s="96"/>
      <c r="AO148" s="96"/>
    </row>
    <row r="149" spans="1:41" s="95" customFormat="1" x14ac:dyDescent="0.3">
      <c r="A149" s="96"/>
      <c r="B149" s="123" t="s">
        <v>570</v>
      </c>
      <c r="C149" s="140" t="s">
        <v>571</v>
      </c>
      <c r="D149" s="126" t="s">
        <v>572</v>
      </c>
      <c r="E149" s="132" t="s">
        <v>208</v>
      </c>
      <c r="F149" s="320" t="s">
        <v>256</v>
      </c>
      <c r="G149" s="139"/>
      <c r="H149" s="139"/>
      <c r="I149" s="139"/>
      <c r="J149" s="139"/>
      <c r="K149" s="139"/>
      <c r="L149" s="139"/>
      <c r="M149" s="139"/>
      <c r="N149" s="139" t="s">
        <v>257</v>
      </c>
      <c r="O149" s="139"/>
      <c r="P149" s="139"/>
      <c r="Q149" s="139"/>
      <c r="R149" s="139"/>
      <c r="S149" s="139"/>
      <c r="T149" s="139"/>
      <c r="U149" s="295"/>
      <c r="V149" s="295" t="s">
        <v>257</v>
      </c>
      <c r="W149" s="295"/>
      <c r="X149" s="298"/>
      <c r="Y149" s="298"/>
      <c r="Z149" s="295"/>
      <c r="AA149" s="295"/>
      <c r="AB149" s="295"/>
      <c r="AC149" s="295"/>
      <c r="AD149" s="227"/>
      <c r="AE149" s="96"/>
      <c r="AF149" s="96"/>
      <c r="AG149" s="96"/>
      <c r="AH149" s="96"/>
      <c r="AI149" s="96"/>
      <c r="AJ149" s="96"/>
      <c r="AK149" s="96"/>
      <c r="AL149" s="96"/>
      <c r="AM149" s="96"/>
      <c r="AN149" s="96"/>
      <c r="AO149" s="96"/>
    </row>
    <row r="150" spans="1:41" s="95" customFormat="1" x14ac:dyDescent="0.3">
      <c r="A150" s="96"/>
      <c r="B150" s="123" t="s">
        <v>573</v>
      </c>
      <c r="C150" s="140" t="s">
        <v>571</v>
      </c>
      <c r="D150" s="126" t="s">
        <v>574</v>
      </c>
      <c r="E150" s="132" t="s">
        <v>208</v>
      </c>
      <c r="F150" s="320" t="s">
        <v>256</v>
      </c>
      <c r="G150" s="139"/>
      <c r="H150" s="139"/>
      <c r="I150" s="139"/>
      <c r="J150" s="139"/>
      <c r="K150" s="139"/>
      <c r="L150" s="139"/>
      <c r="M150" s="139"/>
      <c r="N150" s="139" t="s">
        <v>257</v>
      </c>
      <c r="O150" s="139"/>
      <c r="P150" s="139"/>
      <c r="Q150" s="139"/>
      <c r="R150" s="139"/>
      <c r="S150" s="139"/>
      <c r="T150" s="139"/>
      <c r="U150" s="295"/>
      <c r="V150" s="295" t="s">
        <v>257</v>
      </c>
      <c r="W150" s="295"/>
      <c r="X150" s="298"/>
      <c r="Y150" s="298"/>
      <c r="Z150" s="295"/>
      <c r="AA150" s="295"/>
      <c r="AB150" s="295"/>
      <c r="AC150" s="295"/>
      <c r="AD150" s="227"/>
      <c r="AE150" s="96"/>
      <c r="AF150" s="96"/>
      <c r="AG150" s="96"/>
      <c r="AH150" s="96"/>
      <c r="AI150" s="96"/>
      <c r="AJ150" s="96"/>
      <c r="AK150" s="96"/>
      <c r="AL150" s="96"/>
      <c r="AM150" s="96"/>
      <c r="AN150" s="96"/>
      <c r="AO150" s="96"/>
    </row>
    <row r="151" spans="1:41" s="95" customFormat="1" x14ac:dyDescent="0.3">
      <c r="A151" s="96"/>
      <c r="B151" s="123" t="s">
        <v>575</v>
      </c>
      <c r="C151" s="140" t="s">
        <v>571</v>
      </c>
      <c r="D151" s="126" t="s">
        <v>576</v>
      </c>
      <c r="E151" s="132" t="s">
        <v>208</v>
      </c>
      <c r="F151" s="320" t="s">
        <v>256</v>
      </c>
      <c r="G151" s="139"/>
      <c r="H151" s="139"/>
      <c r="I151" s="139"/>
      <c r="J151" s="139"/>
      <c r="K151" s="139"/>
      <c r="L151" s="139"/>
      <c r="M151" s="139"/>
      <c r="N151" s="128" t="s">
        <v>257</v>
      </c>
      <c r="O151" s="139"/>
      <c r="P151" s="139"/>
      <c r="Q151" s="139"/>
      <c r="R151" s="139"/>
      <c r="S151" s="139"/>
      <c r="T151" s="139"/>
      <c r="U151" s="295"/>
      <c r="V151" s="295"/>
      <c r="W151" s="295"/>
      <c r="X151" s="298"/>
      <c r="Y151" s="298"/>
      <c r="Z151" s="295"/>
      <c r="AA151" s="295"/>
      <c r="AB151" s="295"/>
      <c r="AC151" s="295"/>
      <c r="AD151" s="227"/>
      <c r="AE151" s="96"/>
      <c r="AF151" s="96"/>
      <c r="AG151" s="96"/>
      <c r="AH151" s="96"/>
      <c r="AI151" s="96"/>
      <c r="AJ151" s="96"/>
      <c r="AK151" s="96"/>
      <c r="AL151" s="96"/>
      <c r="AM151" s="96"/>
      <c r="AN151" s="96"/>
      <c r="AO151" s="96"/>
    </row>
    <row r="152" spans="1:41" s="95" customFormat="1" x14ac:dyDescent="0.3">
      <c r="A152" s="96"/>
      <c r="B152" s="123" t="s">
        <v>577</v>
      </c>
      <c r="C152" s="140" t="s">
        <v>578</v>
      </c>
      <c r="D152" s="126" t="s">
        <v>579</v>
      </c>
      <c r="E152" s="132" t="s">
        <v>208</v>
      </c>
      <c r="F152" s="320" t="s">
        <v>256</v>
      </c>
      <c r="G152" s="139"/>
      <c r="H152" s="139"/>
      <c r="I152" s="139"/>
      <c r="J152" s="139"/>
      <c r="K152" s="139"/>
      <c r="L152" s="139"/>
      <c r="M152" s="139"/>
      <c r="N152" s="139" t="s">
        <v>257</v>
      </c>
      <c r="O152" s="139"/>
      <c r="P152" s="139"/>
      <c r="Q152" s="139"/>
      <c r="R152" s="139"/>
      <c r="S152" s="139"/>
      <c r="T152" s="139"/>
      <c r="U152" s="295"/>
      <c r="V152" s="295" t="s">
        <v>257</v>
      </c>
      <c r="W152" s="295"/>
      <c r="X152" s="298"/>
      <c r="Y152" s="298"/>
      <c r="Z152" s="295"/>
      <c r="AA152" s="295"/>
      <c r="AB152" s="295"/>
      <c r="AC152" s="295"/>
      <c r="AD152" s="227"/>
      <c r="AE152" s="96"/>
      <c r="AF152" s="96"/>
      <c r="AG152" s="96"/>
      <c r="AH152" s="96"/>
      <c r="AI152" s="96"/>
      <c r="AJ152" s="96"/>
      <c r="AK152" s="96"/>
      <c r="AL152" s="96"/>
      <c r="AM152" s="96"/>
      <c r="AN152" s="96"/>
      <c r="AO152" s="96"/>
    </row>
    <row r="153" spans="1:41" s="95" customFormat="1" x14ac:dyDescent="0.3">
      <c r="A153" s="96"/>
      <c r="B153" s="123" t="s">
        <v>580</v>
      </c>
      <c r="C153" s="140" t="s">
        <v>581</v>
      </c>
      <c r="D153" s="126" t="s">
        <v>582</v>
      </c>
      <c r="E153" s="132" t="s">
        <v>208</v>
      </c>
      <c r="F153" s="320" t="s">
        <v>256</v>
      </c>
      <c r="G153" s="139"/>
      <c r="H153" s="139"/>
      <c r="I153" s="139"/>
      <c r="J153" s="139"/>
      <c r="K153" s="139"/>
      <c r="L153" s="139"/>
      <c r="M153" s="139"/>
      <c r="N153" s="139" t="s">
        <v>257</v>
      </c>
      <c r="O153" s="139"/>
      <c r="P153" s="139"/>
      <c r="Q153" s="139"/>
      <c r="R153" s="139"/>
      <c r="S153" s="139"/>
      <c r="T153" s="139"/>
      <c r="U153" s="295"/>
      <c r="V153" s="295" t="s">
        <v>257</v>
      </c>
      <c r="W153" s="295"/>
      <c r="X153" s="298"/>
      <c r="Y153" s="298"/>
      <c r="Z153" s="295"/>
      <c r="AA153" s="295"/>
      <c r="AB153" s="295"/>
      <c r="AC153" s="295"/>
      <c r="AD153" s="227"/>
      <c r="AE153" s="96"/>
      <c r="AF153" s="96"/>
      <c r="AG153" s="96"/>
      <c r="AH153" s="96"/>
      <c r="AI153" s="96"/>
      <c r="AJ153" s="96"/>
      <c r="AK153" s="96"/>
      <c r="AL153" s="96"/>
      <c r="AM153" s="96"/>
      <c r="AN153" s="96"/>
      <c r="AO153" s="96"/>
    </row>
    <row r="154" spans="1:41" s="95" customFormat="1" x14ac:dyDescent="0.3">
      <c r="A154" s="96"/>
      <c r="B154" s="123" t="s">
        <v>583</v>
      </c>
      <c r="C154" s="284" t="s">
        <v>584</v>
      </c>
      <c r="D154" s="126" t="s">
        <v>585</v>
      </c>
      <c r="E154" s="132" t="s">
        <v>208</v>
      </c>
      <c r="F154" s="320" t="s">
        <v>256</v>
      </c>
      <c r="G154" s="128"/>
      <c r="H154" s="128"/>
      <c r="I154" s="128"/>
      <c r="J154" s="128"/>
      <c r="K154" s="128"/>
      <c r="L154" s="128"/>
      <c r="M154" s="128"/>
      <c r="N154" s="128"/>
      <c r="O154" s="128" t="s">
        <v>257</v>
      </c>
      <c r="P154" s="128"/>
      <c r="Q154" s="128"/>
      <c r="R154" s="128"/>
      <c r="S154" s="128"/>
      <c r="T154" s="139"/>
      <c r="U154" s="295"/>
      <c r="V154" s="295"/>
      <c r="W154" s="295"/>
      <c r="X154" s="298"/>
      <c r="Y154" s="298"/>
      <c r="Z154" s="295" t="s">
        <v>257</v>
      </c>
      <c r="AA154" s="295"/>
      <c r="AB154" s="295"/>
      <c r="AC154" s="295"/>
      <c r="AD154" s="227"/>
      <c r="AE154" s="96"/>
      <c r="AF154" s="96"/>
      <c r="AG154" s="96"/>
      <c r="AH154" s="96"/>
      <c r="AI154" s="96"/>
      <c r="AJ154" s="96"/>
      <c r="AK154" s="96"/>
      <c r="AL154" s="96"/>
      <c r="AM154" s="96"/>
      <c r="AN154" s="96"/>
      <c r="AO154" s="96"/>
    </row>
    <row r="155" spans="1:41" s="95" customFormat="1" x14ac:dyDescent="0.3">
      <c r="A155" s="96"/>
      <c r="B155" s="123" t="s">
        <v>586</v>
      </c>
      <c r="C155" s="284" t="s">
        <v>584</v>
      </c>
      <c r="D155" s="126" t="s">
        <v>587</v>
      </c>
      <c r="E155" s="132" t="s">
        <v>208</v>
      </c>
      <c r="F155" s="320" t="s">
        <v>256</v>
      </c>
      <c r="G155" s="128"/>
      <c r="H155" s="128"/>
      <c r="I155" s="128"/>
      <c r="J155" s="128"/>
      <c r="K155" s="128"/>
      <c r="L155" s="128"/>
      <c r="M155" s="128"/>
      <c r="N155" s="128"/>
      <c r="O155" s="128" t="s">
        <v>257</v>
      </c>
      <c r="P155" s="128"/>
      <c r="Q155" s="128"/>
      <c r="R155" s="128"/>
      <c r="S155" s="128"/>
      <c r="T155" s="139"/>
      <c r="U155" s="295"/>
      <c r="V155" s="295"/>
      <c r="W155" s="295"/>
      <c r="X155" s="298"/>
      <c r="Y155" s="298"/>
      <c r="Z155" s="295"/>
      <c r="AA155" s="295"/>
      <c r="AB155" s="295"/>
      <c r="AC155" s="295"/>
      <c r="AD155" s="227"/>
      <c r="AE155" s="96"/>
      <c r="AF155" s="96"/>
      <c r="AG155" s="96"/>
      <c r="AH155" s="96"/>
      <c r="AI155" s="96"/>
      <c r="AJ155" s="96"/>
      <c r="AK155" s="96"/>
      <c r="AL155" s="96"/>
      <c r="AM155" s="96"/>
      <c r="AN155" s="96"/>
      <c r="AO155" s="96"/>
    </row>
    <row r="156" spans="1:41" s="95" customFormat="1" x14ac:dyDescent="0.3">
      <c r="A156" s="96"/>
      <c r="B156" s="123" t="s">
        <v>588</v>
      </c>
      <c r="C156" s="284" t="s">
        <v>584</v>
      </c>
      <c r="D156" s="126" t="s">
        <v>589</v>
      </c>
      <c r="E156" s="132" t="s">
        <v>208</v>
      </c>
      <c r="F156" s="320" t="s">
        <v>298</v>
      </c>
      <c r="G156" s="139"/>
      <c r="H156" s="139"/>
      <c r="I156" s="139"/>
      <c r="J156" s="139"/>
      <c r="K156" s="139"/>
      <c r="L156" s="139"/>
      <c r="M156" s="139"/>
      <c r="N156" s="139" t="s">
        <v>0</v>
      </c>
      <c r="O156" s="139" t="s">
        <v>257</v>
      </c>
      <c r="P156" s="139"/>
      <c r="Q156" s="139"/>
      <c r="R156" s="139"/>
      <c r="S156" s="139"/>
      <c r="T156" s="139"/>
      <c r="U156" s="295"/>
      <c r="V156" s="295"/>
      <c r="W156" s="295"/>
      <c r="X156" s="298"/>
      <c r="Y156" s="298"/>
      <c r="Z156" s="295" t="s">
        <v>257</v>
      </c>
      <c r="AA156" s="295"/>
      <c r="AB156" s="295"/>
      <c r="AC156" s="295"/>
      <c r="AD156" s="227"/>
      <c r="AE156" s="96"/>
      <c r="AF156" s="96"/>
      <c r="AG156" s="96"/>
      <c r="AH156" s="96"/>
      <c r="AI156" s="96"/>
      <c r="AJ156" s="96"/>
      <c r="AK156" s="96"/>
      <c r="AL156" s="96"/>
      <c r="AM156" s="96"/>
      <c r="AN156" s="96"/>
      <c r="AO156" s="96"/>
    </row>
    <row r="157" spans="1:41" s="95" customFormat="1" x14ac:dyDescent="0.3">
      <c r="A157" s="96"/>
      <c r="B157" s="123" t="s">
        <v>590</v>
      </c>
      <c r="C157" s="284" t="s">
        <v>591</v>
      </c>
      <c r="D157" s="126" t="s">
        <v>592</v>
      </c>
      <c r="E157" s="132" t="s">
        <v>208</v>
      </c>
      <c r="F157" s="320" t="s">
        <v>256</v>
      </c>
      <c r="G157" s="139"/>
      <c r="H157" s="139"/>
      <c r="I157" s="139"/>
      <c r="J157" s="139"/>
      <c r="K157" s="139"/>
      <c r="L157" s="139"/>
      <c r="M157" s="139"/>
      <c r="N157" s="139"/>
      <c r="O157" s="139" t="s">
        <v>257</v>
      </c>
      <c r="P157" s="139"/>
      <c r="Q157" s="139"/>
      <c r="R157" s="139"/>
      <c r="S157" s="139"/>
      <c r="T157" s="139"/>
      <c r="U157" s="297"/>
      <c r="V157" s="297"/>
      <c r="W157" s="295"/>
      <c r="X157" s="298"/>
      <c r="Y157" s="298"/>
      <c r="Z157" s="295" t="s">
        <v>257</v>
      </c>
      <c r="AA157" s="295"/>
      <c r="AB157" s="295"/>
      <c r="AC157" s="295"/>
      <c r="AD157" s="227"/>
      <c r="AE157" s="96"/>
      <c r="AF157" s="96"/>
      <c r="AG157" s="96"/>
      <c r="AH157" s="96"/>
      <c r="AI157" s="96"/>
      <c r="AJ157" s="96"/>
      <c r="AK157" s="96"/>
      <c r="AL157" s="96"/>
      <c r="AM157" s="96"/>
      <c r="AN157" s="96"/>
      <c r="AO157" s="96"/>
    </row>
    <row r="158" spans="1:41" s="95" customFormat="1" x14ac:dyDescent="0.3">
      <c r="A158" s="96"/>
      <c r="B158" s="123" t="s">
        <v>593</v>
      </c>
      <c r="C158" s="284" t="s">
        <v>591</v>
      </c>
      <c r="D158" s="126" t="s">
        <v>594</v>
      </c>
      <c r="E158" s="132" t="s">
        <v>208</v>
      </c>
      <c r="F158" s="320" t="s">
        <v>256</v>
      </c>
      <c r="G158" s="139"/>
      <c r="H158" s="139"/>
      <c r="I158" s="139"/>
      <c r="J158" s="139"/>
      <c r="K158" s="139"/>
      <c r="L158" s="139"/>
      <c r="M158" s="139"/>
      <c r="N158" s="139"/>
      <c r="O158" s="139" t="s">
        <v>257</v>
      </c>
      <c r="P158" s="139"/>
      <c r="Q158" s="139"/>
      <c r="R158" s="139"/>
      <c r="S158" s="139"/>
      <c r="T158" s="139"/>
      <c r="U158" s="297"/>
      <c r="V158" s="297"/>
      <c r="W158" s="295"/>
      <c r="X158" s="298"/>
      <c r="Y158" s="298"/>
      <c r="Z158" s="295" t="s">
        <v>257</v>
      </c>
      <c r="AA158" s="295"/>
      <c r="AB158" s="295"/>
      <c r="AC158" s="295"/>
      <c r="AD158" s="227"/>
      <c r="AE158" s="96"/>
      <c r="AF158" s="96"/>
      <c r="AG158" s="96"/>
      <c r="AH158" s="96"/>
      <c r="AI158" s="96"/>
      <c r="AJ158" s="96"/>
      <c r="AK158" s="96"/>
      <c r="AL158" s="96"/>
      <c r="AM158" s="96"/>
      <c r="AN158" s="96"/>
      <c r="AO158" s="96"/>
    </row>
    <row r="159" spans="1:41" s="95" customFormat="1" x14ac:dyDescent="0.3">
      <c r="A159" s="96"/>
      <c r="B159" s="123" t="s">
        <v>595</v>
      </c>
      <c r="C159" s="284" t="s">
        <v>591</v>
      </c>
      <c r="D159" s="126" t="s">
        <v>596</v>
      </c>
      <c r="E159" s="132" t="s">
        <v>208</v>
      </c>
      <c r="F159" s="320" t="s">
        <v>256</v>
      </c>
      <c r="G159" s="139"/>
      <c r="H159" s="139"/>
      <c r="I159" s="139"/>
      <c r="J159" s="139"/>
      <c r="K159" s="139"/>
      <c r="L159" s="139"/>
      <c r="M159" s="139"/>
      <c r="N159" s="139"/>
      <c r="O159" s="139" t="s">
        <v>257</v>
      </c>
      <c r="P159" s="139"/>
      <c r="Q159" s="139"/>
      <c r="R159" s="139"/>
      <c r="S159" s="139"/>
      <c r="T159" s="139"/>
      <c r="U159" s="297"/>
      <c r="V159" s="297"/>
      <c r="W159" s="295"/>
      <c r="X159" s="298"/>
      <c r="Y159" s="298"/>
      <c r="Z159" s="295" t="s">
        <v>257</v>
      </c>
      <c r="AA159" s="295"/>
      <c r="AB159" s="295"/>
      <c r="AC159" s="295"/>
      <c r="AD159" s="227"/>
      <c r="AE159" s="96"/>
      <c r="AF159" s="96"/>
      <c r="AG159" s="96"/>
      <c r="AH159" s="96"/>
      <c r="AI159" s="96"/>
      <c r="AJ159" s="96"/>
      <c r="AK159" s="96"/>
      <c r="AL159" s="96"/>
      <c r="AM159" s="96"/>
      <c r="AN159" s="96"/>
      <c r="AO159" s="96"/>
    </row>
    <row r="160" spans="1:41" s="95" customFormat="1" x14ac:dyDescent="0.3">
      <c r="A160" s="96"/>
      <c r="B160" s="123" t="s">
        <v>597</v>
      </c>
      <c r="C160" s="140" t="s">
        <v>598</v>
      </c>
      <c r="D160" s="126" t="s">
        <v>599</v>
      </c>
      <c r="E160" s="132" t="s">
        <v>208</v>
      </c>
      <c r="F160" s="320" t="s">
        <v>319</v>
      </c>
      <c r="G160" s="128"/>
      <c r="H160" s="128"/>
      <c r="I160" s="128"/>
      <c r="J160" s="128"/>
      <c r="K160" s="128"/>
      <c r="L160" s="128"/>
      <c r="M160" s="128"/>
      <c r="N160" s="128"/>
      <c r="O160" s="128" t="s">
        <v>257</v>
      </c>
      <c r="P160" s="128"/>
      <c r="Q160" s="128"/>
      <c r="R160" s="128"/>
      <c r="S160" s="128"/>
      <c r="T160" s="139"/>
      <c r="U160" s="295" t="s">
        <v>257</v>
      </c>
      <c r="V160" s="295" t="s">
        <v>257</v>
      </c>
      <c r="W160" s="295"/>
      <c r="X160" s="298"/>
      <c r="Y160" s="298"/>
      <c r="Z160" s="295" t="s">
        <v>257</v>
      </c>
      <c r="AA160" s="295"/>
      <c r="AB160" s="295"/>
      <c r="AC160" s="295"/>
      <c r="AD160" s="227"/>
      <c r="AE160" s="96"/>
      <c r="AF160" s="96"/>
      <c r="AG160" s="96"/>
      <c r="AH160" s="96"/>
      <c r="AI160" s="96"/>
      <c r="AJ160" s="96"/>
      <c r="AK160" s="96"/>
      <c r="AL160" s="96"/>
      <c r="AM160" s="96"/>
      <c r="AN160" s="96"/>
      <c r="AO160" s="96"/>
    </row>
    <row r="161" spans="1:41" s="95" customFormat="1" x14ac:dyDescent="0.3">
      <c r="A161" s="96"/>
      <c r="B161" s="123" t="s">
        <v>600</v>
      </c>
      <c r="C161" s="140" t="s">
        <v>598</v>
      </c>
      <c r="D161" s="126" t="s">
        <v>601</v>
      </c>
      <c r="E161" s="132" t="s">
        <v>208</v>
      </c>
      <c r="F161" s="320" t="s">
        <v>319</v>
      </c>
      <c r="G161" s="128"/>
      <c r="H161" s="128"/>
      <c r="I161" s="128"/>
      <c r="J161" s="128"/>
      <c r="K161" s="128"/>
      <c r="L161" s="128"/>
      <c r="M161" s="128"/>
      <c r="N161" s="128"/>
      <c r="O161" s="128" t="s">
        <v>257</v>
      </c>
      <c r="P161" s="128"/>
      <c r="Q161" s="128"/>
      <c r="R161" s="128"/>
      <c r="S161" s="128"/>
      <c r="T161" s="139"/>
      <c r="U161" s="295"/>
      <c r="V161" s="295"/>
      <c r="W161" s="295"/>
      <c r="X161" s="298"/>
      <c r="Y161" s="298"/>
      <c r="Z161" s="295"/>
      <c r="AA161" s="295"/>
      <c r="AB161" s="295"/>
      <c r="AC161" s="295"/>
      <c r="AD161" s="227"/>
      <c r="AE161" s="96"/>
      <c r="AF161" s="96"/>
      <c r="AG161" s="96"/>
      <c r="AH161" s="96"/>
      <c r="AI161" s="96"/>
      <c r="AJ161" s="96"/>
      <c r="AK161" s="96"/>
      <c r="AL161" s="96"/>
      <c r="AM161" s="96"/>
      <c r="AN161" s="96"/>
      <c r="AO161" s="96"/>
    </row>
    <row r="162" spans="1:41" s="95" customFormat="1" x14ac:dyDescent="0.3">
      <c r="A162" s="96"/>
      <c r="B162" s="123" t="s">
        <v>602</v>
      </c>
      <c r="C162" s="140" t="s">
        <v>603</v>
      </c>
      <c r="D162" s="126" t="s">
        <v>604</v>
      </c>
      <c r="E162" s="132" t="s">
        <v>208</v>
      </c>
      <c r="F162" s="320" t="s">
        <v>256</v>
      </c>
      <c r="G162" s="128"/>
      <c r="H162" s="128"/>
      <c r="I162" s="128"/>
      <c r="J162" s="128"/>
      <c r="K162" s="128"/>
      <c r="L162" s="128"/>
      <c r="M162" s="128"/>
      <c r="N162" s="128"/>
      <c r="O162" s="128" t="s">
        <v>257</v>
      </c>
      <c r="P162" s="128"/>
      <c r="Q162" s="128"/>
      <c r="R162" s="128"/>
      <c r="S162" s="128"/>
      <c r="T162" s="139"/>
      <c r="U162" s="297"/>
      <c r="V162" s="297"/>
      <c r="W162" s="295"/>
      <c r="X162" s="298"/>
      <c r="Y162" s="298"/>
      <c r="Z162" s="295" t="s">
        <v>257</v>
      </c>
      <c r="AA162" s="295"/>
      <c r="AB162" s="295"/>
      <c r="AC162" s="295"/>
      <c r="AD162" s="227"/>
      <c r="AE162" s="96"/>
      <c r="AF162" s="96"/>
      <c r="AG162" s="96"/>
      <c r="AH162" s="96"/>
      <c r="AI162" s="96"/>
      <c r="AJ162" s="96"/>
      <c r="AK162" s="96"/>
      <c r="AL162" s="96"/>
      <c r="AM162" s="96"/>
      <c r="AN162" s="96"/>
      <c r="AO162" s="96"/>
    </row>
    <row r="163" spans="1:41" s="95" customFormat="1" x14ac:dyDescent="0.3">
      <c r="A163" s="96"/>
      <c r="B163" s="123" t="s">
        <v>605</v>
      </c>
      <c r="C163" s="140" t="s">
        <v>606</v>
      </c>
      <c r="D163" s="126" t="s">
        <v>607</v>
      </c>
      <c r="E163" s="132" t="s">
        <v>208</v>
      </c>
      <c r="F163" s="320" t="s">
        <v>256</v>
      </c>
      <c r="G163" s="128"/>
      <c r="H163" s="128"/>
      <c r="I163" s="128"/>
      <c r="J163" s="128"/>
      <c r="K163" s="128"/>
      <c r="L163" s="128"/>
      <c r="M163" s="128"/>
      <c r="N163" s="128"/>
      <c r="O163" s="128" t="s">
        <v>257</v>
      </c>
      <c r="P163" s="128"/>
      <c r="Q163" s="128"/>
      <c r="R163" s="128"/>
      <c r="S163" s="128"/>
      <c r="T163" s="139"/>
      <c r="U163" s="295"/>
      <c r="V163" s="295" t="s">
        <v>257</v>
      </c>
      <c r="W163" s="295"/>
      <c r="X163" s="298"/>
      <c r="Y163" s="298"/>
      <c r="Z163" s="295"/>
      <c r="AA163" s="295"/>
      <c r="AB163" s="295"/>
      <c r="AC163" s="295"/>
      <c r="AD163" s="227"/>
      <c r="AE163" s="96"/>
      <c r="AF163" s="96"/>
      <c r="AG163" s="96"/>
      <c r="AH163" s="96"/>
      <c r="AI163" s="96"/>
      <c r="AJ163" s="96"/>
      <c r="AK163" s="96"/>
      <c r="AL163" s="96"/>
      <c r="AM163" s="96"/>
      <c r="AN163" s="96"/>
      <c r="AO163" s="96"/>
    </row>
    <row r="164" spans="1:41" s="95" customFormat="1" x14ac:dyDescent="0.3">
      <c r="A164" s="96"/>
      <c r="B164" s="123" t="s">
        <v>608</v>
      </c>
      <c r="C164" s="140" t="s">
        <v>606</v>
      </c>
      <c r="D164" s="126" t="s">
        <v>609</v>
      </c>
      <c r="E164" s="132" t="s">
        <v>208</v>
      </c>
      <c r="F164" s="320" t="s">
        <v>256</v>
      </c>
      <c r="G164" s="128"/>
      <c r="H164" s="307"/>
      <c r="I164" s="307"/>
      <c r="J164" s="307"/>
      <c r="K164" s="307"/>
      <c r="L164" s="307"/>
      <c r="M164" s="307"/>
      <c r="N164" s="307"/>
      <c r="O164" s="307" t="s">
        <v>257</v>
      </c>
      <c r="P164" s="307"/>
      <c r="Q164" s="307"/>
      <c r="R164" s="307"/>
      <c r="S164" s="307"/>
      <c r="T164" s="317"/>
      <c r="U164" s="297"/>
      <c r="V164" s="297"/>
      <c r="W164" s="297"/>
      <c r="X164" s="296"/>
      <c r="Y164" s="296"/>
      <c r="Z164" s="297"/>
      <c r="AA164" s="297"/>
      <c r="AB164" s="297"/>
      <c r="AC164" s="297"/>
      <c r="AD164" s="227"/>
      <c r="AE164" s="96"/>
      <c r="AF164" s="96"/>
      <c r="AG164" s="96"/>
      <c r="AH164" s="96"/>
      <c r="AI164" s="96"/>
      <c r="AJ164" s="96"/>
      <c r="AK164" s="96"/>
      <c r="AL164" s="96"/>
      <c r="AM164" s="96"/>
      <c r="AN164" s="96"/>
      <c r="AO164" s="96"/>
    </row>
    <row r="165" spans="1:41" s="95" customFormat="1" x14ac:dyDescent="0.3">
      <c r="A165" s="96"/>
      <c r="B165" s="123" t="s">
        <v>610</v>
      </c>
      <c r="C165" s="140" t="s">
        <v>606</v>
      </c>
      <c r="D165" s="126" t="s">
        <v>611</v>
      </c>
      <c r="E165" s="132" t="s">
        <v>208</v>
      </c>
      <c r="F165" s="320" t="s">
        <v>256</v>
      </c>
      <c r="G165" s="128"/>
      <c r="H165" s="128"/>
      <c r="I165" s="128"/>
      <c r="J165" s="128"/>
      <c r="K165" s="128"/>
      <c r="L165" s="128"/>
      <c r="M165" s="128"/>
      <c r="N165" s="128"/>
      <c r="O165" s="128" t="s">
        <v>257</v>
      </c>
      <c r="P165" s="128"/>
      <c r="Q165" s="128"/>
      <c r="R165" s="128"/>
      <c r="S165" s="128"/>
      <c r="T165" s="139"/>
      <c r="U165" s="295"/>
      <c r="V165" s="295"/>
      <c r="W165" s="295"/>
      <c r="X165" s="298"/>
      <c r="Y165" s="298"/>
      <c r="Z165" s="295"/>
      <c r="AA165" s="295"/>
      <c r="AB165" s="295"/>
      <c r="AC165" s="295"/>
      <c r="AD165" s="227"/>
      <c r="AE165" s="96"/>
      <c r="AF165" s="96"/>
      <c r="AG165" s="96"/>
      <c r="AH165" s="96"/>
      <c r="AI165" s="96"/>
      <c r="AJ165" s="96"/>
      <c r="AK165" s="96"/>
      <c r="AL165" s="96"/>
      <c r="AM165" s="96"/>
      <c r="AN165" s="96"/>
      <c r="AO165" s="96"/>
    </row>
    <row r="166" spans="1:41" s="95" customFormat="1" x14ac:dyDescent="0.3">
      <c r="A166" s="96"/>
      <c r="B166" s="123" t="s">
        <v>612</v>
      </c>
      <c r="C166" s="140" t="s">
        <v>606</v>
      </c>
      <c r="D166" s="126" t="s">
        <v>613</v>
      </c>
      <c r="E166" s="132" t="s">
        <v>208</v>
      </c>
      <c r="F166" s="320" t="s">
        <v>256</v>
      </c>
      <c r="G166" s="128"/>
      <c r="H166" s="128"/>
      <c r="I166" s="128"/>
      <c r="J166" s="128"/>
      <c r="K166" s="128"/>
      <c r="L166" s="128"/>
      <c r="M166" s="128"/>
      <c r="N166" s="128"/>
      <c r="O166" s="128" t="s">
        <v>257</v>
      </c>
      <c r="P166" s="128"/>
      <c r="Q166" s="128"/>
      <c r="R166" s="128"/>
      <c r="S166" s="128"/>
      <c r="T166" s="139"/>
      <c r="U166" s="295"/>
      <c r="V166" s="295"/>
      <c r="W166" s="295"/>
      <c r="X166" s="298"/>
      <c r="Y166" s="298"/>
      <c r="Z166" s="295"/>
      <c r="AA166" s="295"/>
      <c r="AB166" s="295"/>
      <c r="AC166" s="295"/>
      <c r="AD166" s="227"/>
      <c r="AE166" s="96"/>
      <c r="AF166" s="96"/>
      <c r="AG166" s="96"/>
      <c r="AH166" s="96"/>
      <c r="AI166" s="96"/>
      <c r="AJ166" s="96"/>
      <c r="AK166" s="96"/>
      <c r="AL166" s="96"/>
      <c r="AM166" s="96"/>
      <c r="AN166" s="96"/>
      <c r="AO166" s="96"/>
    </row>
    <row r="167" spans="1:41" s="95" customFormat="1" x14ac:dyDescent="0.3">
      <c r="A167" s="96"/>
      <c r="B167" s="123" t="s">
        <v>614</v>
      </c>
      <c r="C167" s="261" t="s">
        <v>615</v>
      </c>
      <c r="D167" s="126" t="s">
        <v>607</v>
      </c>
      <c r="E167" s="127" t="s">
        <v>208</v>
      </c>
      <c r="F167" s="320" t="s">
        <v>307</v>
      </c>
      <c r="G167" s="128"/>
      <c r="H167" s="128"/>
      <c r="I167" s="128"/>
      <c r="J167" s="128"/>
      <c r="K167" s="128"/>
      <c r="L167" s="128"/>
      <c r="M167" s="128"/>
      <c r="N167" s="128"/>
      <c r="O167" s="128" t="s">
        <v>257</v>
      </c>
      <c r="P167" s="128"/>
      <c r="Q167" s="128"/>
      <c r="R167" s="128"/>
      <c r="S167" s="128"/>
      <c r="T167" s="139"/>
      <c r="U167" s="295"/>
      <c r="V167" s="295" t="s">
        <v>257</v>
      </c>
      <c r="W167" s="295"/>
      <c r="X167" s="298"/>
      <c r="Y167" s="298"/>
      <c r="Z167" s="295"/>
      <c r="AA167" s="295"/>
      <c r="AB167" s="295"/>
      <c r="AC167" s="295"/>
      <c r="AD167" s="227"/>
      <c r="AE167" s="96"/>
      <c r="AF167" s="96"/>
      <c r="AG167" s="96"/>
      <c r="AH167" s="96"/>
      <c r="AI167" s="96"/>
      <c r="AJ167" s="96"/>
      <c r="AK167" s="96"/>
      <c r="AL167" s="96"/>
      <c r="AM167" s="96"/>
      <c r="AN167" s="96"/>
      <c r="AO167" s="96"/>
    </row>
    <row r="168" spans="1:41" s="95" customFormat="1" x14ac:dyDescent="0.3">
      <c r="A168" s="96"/>
      <c r="B168" s="123" t="s">
        <v>616</v>
      </c>
      <c r="C168" s="261" t="s">
        <v>617</v>
      </c>
      <c r="D168" s="126" t="s">
        <v>618</v>
      </c>
      <c r="E168" s="127" t="s">
        <v>208</v>
      </c>
      <c r="F168" s="320" t="s">
        <v>256</v>
      </c>
      <c r="G168" s="128"/>
      <c r="H168" s="128"/>
      <c r="I168" s="128"/>
      <c r="J168" s="128"/>
      <c r="K168" s="128"/>
      <c r="L168" s="128"/>
      <c r="M168" s="128"/>
      <c r="N168" s="128"/>
      <c r="O168" s="128" t="s">
        <v>257</v>
      </c>
      <c r="P168" s="128"/>
      <c r="Q168" s="128"/>
      <c r="R168" s="128"/>
      <c r="S168" s="128"/>
      <c r="T168" s="139"/>
      <c r="U168" s="295"/>
      <c r="V168" s="295"/>
      <c r="W168" s="295"/>
      <c r="X168" s="298"/>
      <c r="Y168" s="298"/>
      <c r="Z168" s="295"/>
      <c r="AA168" s="295" t="s">
        <v>257</v>
      </c>
      <c r="AB168" s="295"/>
      <c r="AC168" s="295"/>
      <c r="AD168" s="227"/>
      <c r="AE168" s="96"/>
      <c r="AF168" s="96"/>
      <c r="AG168" s="96"/>
      <c r="AH168" s="96"/>
      <c r="AI168" s="96"/>
      <c r="AJ168" s="96"/>
      <c r="AK168" s="96"/>
      <c r="AL168" s="96"/>
      <c r="AM168" s="96"/>
      <c r="AN168" s="96"/>
      <c r="AO168" s="96"/>
    </row>
    <row r="169" spans="1:41" s="95" customFormat="1" x14ac:dyDescent="0.3">
      <c r="A169" s="96"/>
      <c r="B169" s="123" t="s">
        <v>619</v>
      </c>
      <c r="C169" s="261" t="s">
        <v>617</v>
      </c>
      <c r="D169" s="126" t="s">
        <v>620</v>
      </c>
      <c r="E169" s="127" t="s">
        <v>208</v>
      </c>
      <c r="F169" s="320" t="s">
        <v>256</v>
      </c>
      <c r="G169" s="128"/>
      <c r="H169" s="128"/>
      <c r="I169" s="128"/>
      <c r="J169" s="128"/>
      <c r="K169" s="128"/>
      <c r="L169" s="128"/>
      <c r="M169" s="128"/>
      <c r="N169" s="128"/>
      <c r="O169" s="128" t="s">
        <v>257</v>
      </c>
      <c r="P169" s="128"/>
      <c r="Q169" s="128"/>
      <c r="R169" s="128"/>
      <c r="S169" s="128"/>
      <c r="T169" s="139"/>
      <c r="U169" s="295"/>
      <c r="V169" s="295"/>
      <c r="W169" s="295"/>
      <c r="X169" s="298"/>
      <c r="Y169" s="298"/>
      <c r="Z169" s="295"/>
      <c r="AA169" s="295" t="s">
        <v>257</v>
      </c>
      <c r="AB169" s="295"/>
      <c r="AC169" s="295"/>
      <c r="AD169" s="227"/>
      <c r="AE169" s="96"/>
      <c r="AF169" s="96"/>
      <c r="AG169" s="96"/>
      <c r="AH169" s="96"/>
      <c r="AI169" s="96"/>
      <c r="AJ169" s="96"/>
      <c r="AK169" s="96"/>
      <c r="AL169" s="96"/>
      <c r="AM169" s="96"/>
      <c r="AN169" s="96"/>
      <c r="AO169" s="96"/>
    </row>
    <row r="170" spans="1:41" s="95" customFormat="1" x14ac:dyDescent="0.3">
      <c r="A170" s="96"/>
      <c r="B170" s="123" t="s">
        <v>621</v>
      </c>
      <c r="C170" s="261" t="s">
        <v>617</v>
      </c>
      <c r="D170" s="126" t="s">
        <v>622</v>
      </c>
      <c r="E170" s="127" t="s">
        <v>208</v>
      </c>
      <c r="F170" s="320" t="s">
        <v>256</v>
      </c>
      <c r="G170" s="128"/>
      <c r="H170" s="128"/>
      <c r="I170" s="128"/>
      <c r="J170" s="128"/>
      <c r="K170" s="128"/>
      <c r="L170" s="128"/>
      <c r="M170" s="128"/>
      <c r="N170" s="128"/>
      <c r="O170" s="128" t="s">
        <v>257</v>
      </c>
      <c r="P170" s="128"/>
      <c r="Q170" s="128"/>
      <c r="R170" s="128"/>
      <c r="S170" s="128"/>
      <c r="T170" s="139"/>
      <c r="U170" s="295"/>
      <c r="V170" s="295"/>
      <c r="W170" s="295"/>
      <c r="X170" s="298"/>
      <c r="Y170" s="298"/>
      <c r="Z170" s="295"/>
      <c r="AA170" s="295"/>
      <c r="AB170" s="295"/>
      <c r="AC170" s="295"/>
      <c r="AD170" s="227"/>
      <c r="AE170" s="96"/>
      <c r="AF170" s="96"/>
      <c r="AG170" s="96"/>
      <c r="AH170" s="96"/>
      <c r="AI170" s="96"/>
      <c r="AJ170" s="96"/>
      <c r="AK170" s="96"/>
      <c r="AL170" s="96"/>
      <c r="AM170" s="96"/>
      <c r="AN170" s="96"/>
      <c r="AO170" s="96"/>
    </row>
    <row r="171" spans="1:41" s="95" customFormat="1" x14ac:dyDescent="0.3">
      <c r="A171" s="96"/>
      <c r="B171" s="123" t="s">
        <v>623</v>
      </c>
      <c r="C171" s="261" t="s">
        <v>617</v>
      </c>
      <c r="D171" s="126" t="s">
        <v>624</v>
      </c>
      <c r="E171" s="127" t="s">
        <v>208</v>
      </c>
      <c r="F171" s="320" t="s">
        <v>256</v>
      </c>
      <c r="G171" s="128"/>
      <c r="H171" s="128"/>
      <c r="I171" s="128"/>
      <c r="J171" s="128"/>
      <c r="K171" s="128"/>
      <c r="L171" s="128"/>
      <c r="M171" s="128"/>
      <c r="N171" s="128"/>
      <c r="O171" s="128" t="s">
        <v>257</v>
      </c>
      <c r="P171" s="128"/>
      <c r="Q171" s="128"/>
      <c r="R171" s="128"/>
      <c r="S171" s="128"/>
      <c r="T171" s="139"/>
      <c r="U171" s="295"/>
      <c r="V171" s="295"/>
      <c r="W171" s="295"/>
      <c r="X171" s="298"/>
      <c r="Y171" s="298"/>
      <c r="Z171" s="295"/>
      <c r="AA171" s="295"/>
      <c r="AB171" s="295"/>
      <c r="AC171" s="295"/>
      <c r="AD171" s="227"/>
      <c r="AE171" s="96"/>
      <c r="AF171" s="96"/>
      <c r="AG171" s="96"/>
      <c r="AH171" s="96"/>
      <c r="AI171" s="96"/>
      <c r="AJ171" s="96"/>
      <c r="AK171" s="96"/>
      <c r="AL171" s="96"/>
      <c r="AM171" s="96"/>
      <c r="AN171" s="96"/>
      <c r="AO171" s="96"/>
    </row>
    <row r="172" spans="1:41" s="95" customFormat="1" x14ac:dyDescent="0.3">
      <c r="A172" s="96"/>
      <c r="B172" s="123" t="s">
        <v>625</v>
      </c>
      <c r="C172" s="140" t="s">
        <v>626</v>
      </c>
      <c r="D172" s="126" t="s">
        <v>627</v>
      </c>
      <c r="E172" s="127" t="s">
        <v>208</v>
      </c>
      <c r="F172" s="320" t="s">
        <v>256</v>
      </c>
      <c r="G172" s="128"/>
      <c r="H172" s="128"/>
      <c r="I172" s="128"/>
      <c r="J172" s="128"/>
      <c r="K172" s="128"/>
      <c r="L172" s="128"/>
      <c r="M172" s="128"/>
      <c r="N172" s="128"/>
      <c r="O172" s="128" t="s">
        <v>257</v>
      </c>
      <c r="P172" s="128"/>
      <c r="Q172" s="128"/>
      <c r="R172" s="128"/>
      <c r="S172" s="128"/>
      <c r="T172" s="139"/>
      <c r="U172" s="295"/>
      <c r="V172" s="295"/>
      <c r="W172" s="295"/>
      <c r="X172" s="298"/>
      <c r="Y172" s="298"/>
      <c r="Z172" s="295"/>
      <c r="AA172" s="295"/>
      <c r="AB172" s="295" t="s">
        <v>257</v>
      </c>
      <c r="AC172" s="295"/>
      <c r="AD172" s="227"/>
      <c r="AE172" s="96"/>
      <c r="AF172" s="96"/>
      <c r="AG172" s="96"/>
      <c r="AH172" s="96"/>
      <c r="AI172" s="96"/>
      <c r="AJ172" s="96"/>
      <c r="AK172" s="96"/>
      <c r="AL172" s="96"/>
      <c r="AM172" s="96"/>
      <c r="AN172" s="96"/>
      <c r="AO172" s="96"/>
    </row>
    <row r="173" spans="1:41" s="95" customFormat="1" x14ac:dyDescent="0.3">
      <c r="A173" s="96"/>
      <c r="B173" s="123" t="s">
        <v>628</v>
      </c>
      <c r="C173" s="140" t="s">
        <v>626</v>
      </c>
      <c r="D173" s="126" t="s">
        <v>629</v>
      </c>
      <c r="E173" s="127" t="s">
        <v>208</v>
      </c>
      <c r="F173" s="320" t="s">
        <v>256</v>
      </c>
      <c r="G173" s="128"/>
      <c r="H173" s="128"/>
      <c r="I173" s="128"/>
      <c r="J173" s="128"/>
      <c r="K173" s="128"/>
      <c r="L173" s="128"/>
      <c r="M173" s="128"/>
      <c r="N173" s="128"/>
      <c r="O173" s="128" t="s">
        <v>257</v>
      </c>
      <c r="P173" s="128"/>
      <c r="Q173" s="128"/>
      <c r="R173" s="128"/>
      <c r="S173" s="128"/>
      <c r="T173" s="139"/>
      <c r="U173" s="295"/>
      <c r="V173" s="295"/>
      <c r="W173" s="295"/>
      <c r="X173" s="298"/>
      <c r="Y173" s="298"/>
      <c r="Z173" s="295"/>
      <c r="AA173" s="295"/>
      <c r="AB173" s="295"/>
      <c r="AC173" s="295"/>
      <c r="AD173" s="227"/>
      <c r="AE173" s="96"/>
      <c r="AF173" s="96"/>
      <c r="AG173" s="96"/>
      <c r="AH173" s="96"/>
      <c r="AI173" s="96"/>
      <c r="AJ173" s="96"/>
      <c r="AK173" s="96"/>
      <c r="AL173" s="96"/>
      <c r="AM173" s="96"/>
      <c r="AN173" s="96"/>
      <c r="AO173" s="96"/>
    </row>
    <row r="174" spans="1:41" s="95" customFormat="1" x14ac:dyDescent="0.3">
      <c r="A174" s="96"/>
      <c r="B174" s="123" t="s">
        <v>630</v>
      </c>
      <c r="C174" s="140" t="s">
        <v>631</v>
      </c>
      <c r="D174" s="126" t="s">
        <v>632</v>
      </c>
      <c r="E174" s="127" t="s">
        <v>208</v>
      </c>
      <c r="F174" s="320" t="s">
        <v>256</v>
      </c>
      <c r="G174" s="128"/>
      <c r="H174" s="128"/>
      <c r="I174" s="128"/>
      <c r="J174" s="128"/>
      <c r="K174" s="128"/>
      <c r="L174" s="128"/>
      <c r="M174" s="128"/>
      <c r="N174" s="128"/>
      <c r="O174" s="128" t="s">
        <v>257</v>
      </c>
      <c r="P174" s="128"/>
      <c r="Q174" s="128"/>
      <c r="R174" s="128"/>
      <c r="S174" s="128"/>
      <c r="T174" s="139"/>
      <c r="U174" s="295" t="s">
        <v>257</v>
      </c>
      <c r="V174" s="295" t="s">
        <v>257</v>
      </c>
      <c r="W174" s="295"/>
      <c r="X174" s="298"/>
      <c r="Y174" s="298"/>
      <c r="Z174" s="295" t="s">
        <v>257</v>
      </c>
      <c r="AA174" s="295"/>
      <c r="AB174" s="295"/>
      <c r="AC174" s="295"/>
      <c r="AD174" s="227"/>
      <c r="AE174" s="96"/>
      <c r="AF174" s="96"/>
      <c r="AG174" s="96"/>
      <c r="AH174" s="96"/>
      <c r="AI174" s="96"/>
      <c r="AJ174" s="96"/>
      <c r="AK174" s="96"/>
      <c r="AL174" s="96"/>
      <c r="AM174" s="96"/>
      <c r="AN174" s="96"/>
      <c r="AO174" s="96"/>
    </row>
    <row r="175" spans="1:41" s="95" customFormat="1" x14ac:dyDescent="0.3">
      <c r="A175" s="96"/>
      <c r="B175" s="123" t="s">
        <v>633</v>
      </c>
      <c r="C175" s="140" t="s">
        <v>634</v>
      </c>
      <c r="D175" s="126" t="s">
        <v>635</v>
      </c>
      <c r="E175" s="127" t="s">
        <v>208</v>
      </c>
      <c r="F175" s="320" t="s">
        <v>256</v>
      </c>
      <c r="G175" s="128"/>
      <c r="H175" s="128"/>
      <c r="I175" s="128"/>
      <c r="J175" s="128"/>
      <c r="K175" s="128"/>
      <c r="L175" s="128"/>
      <c r="M175" s="128"/>
      <c r="N175" s="128"/>
      <c r="O175" s="128" t="s">
        <v>257</v>
      </c>
      <c r="P175" s="128"/>
      <c r="Q175" s="128"/>
      <c r="R175" s="128"/>
      <c r="S175" s="128"/>
      <c r="T175" s="139"/>
      <c r="U175" s="295"/>
      <c r="V175" s="295"/>
      <c r="W175" s="295"/>
      <c r="X175" s="298"/>
      <c r="Y175" s="298"/>
      <c r="Z175" s="295"/>
      <c r="AA175" s="295" t="s">
        <v>257</v>
      </c>
      <c r="AB175" s="295" t="s">
        <v>257</v>
      </c>
      <c r="AC175" s="295"/>
      <c r="AD175" s="227"/>
      <c r="AE175" s="96"/>
      <c r="AF175" s="96"/>
      <c r="AG175" s="96"/>
      <c r="AH175" s="96"/>
      <c r="AI175" s="96"/>
      <c r="AJ175" s="96"/>
      <c r="AK175" s="96"/>
      <c r="AL175" s="96"/>
      <c r="AM175" s="96"/>
      <c r="AN175" s="96"/>
      <c r="AO175" s="96"/>
    </row>
    <row r="176" spans="1:41" s="95" customFormat="1" x14ac:dyDescent="0.3">
      <c r="A176" s="96"/>
      <c r="B176" s="123" t="s">
        <v>636</v>
      </c>
      <c r="C176" s="140" t="s">
        <v>637</v>
      </c>
      <c r="D176" s="126" t="s">
        <v>638</v>
      </c>
      <c r="E176" s="127" t="s">
        <v>208</v>
      </c>
      <c r="F176" s="320" t="s">
        <v>256</v>
      </c>
      <c r="G176" s="128"/>
      <c r="H176" s="128"/>
      <c r="I176" s="128"/>
      <c r="J176" s="128"/>
      <c r="K176" s="128"/>
      <c r="L176" s="128"/>
      <c r="M176" s="128"/>
      <c r="N176" s="128"/>
      <c r="O176" s="128" t="s">
        <v>257</v>
      </c>
      <c r="P176" s="128"/>
      <c r="Q176" s="128"/>
      <c r="R176" s="128"/>
      <c r="S176" s="128"/>
      <c r="T176" s="139"/>
      <c r="U176" s="295"/>
      <c r="V176" s="295" t="s">
        <v>257</v>
      </c>
      <c r="W176" s="295"/>
      <c r="X176" s="298"/>
      <c r="Y176" s="298"/>
      <c r="Z176" s="295"/>
      <c r="AA176" s="295"/>
      <c r="AB176" s="295"/>
      <c r="AC176" s="295"/>
      <c r="AD176" s="227"/>
      <c r="AE176" s="96"/>
      <c r="AF176" s="96"/>
      <c r="AG176" s="96"/>
      <c r="AH176" s="96"/>
      <c r="AI176" s="96"/>
      <c r="AJ176" s="96"/>
      <c r="AK176" s="96"/>
      <c r="AL176" s="96"/>
      <c r="AM176" s="96"/>
      <c r="AN176" s="96"/>
      <c r="AO176" s="96"/>
    </row>
    <row r="177" spans="1:41" s="95" customFormat="1" x14ac:dyDescent="0.3">
      <c r="A177" s="96"/>
      <c r="B177" s="123" t="s">
        <v>639</v>
      </c>
      <c r="C177" s="140" t="s">
        <v>637</v>
      </c>
      <c r="D177" s="126" t="s">
        <v>640</v>
      </c>
      <c r="E177" s="127" t="s">
        <v>208</v>
      </c>
      <c r="F177" s="320" t="s">
        <v>256</v>
      </c>
      <c r="G177" s="128"/>
      <c r="H177" s="128"/>
      <c r="I177" s="128"/>
      <c r="J177" s="128"/>
      <c r="K177" s="128"/>
      <c r="L177" s="128"/>
      <c r="M177" s="128"/>
      <c r="N177" s="128"/>
      <c r="O177" s="128" t="s">
        <v>257</v>
      </c>
      <c r="P177" s="128"/>
      <c r="Q177" s="128"/>
      <c r="R177" s="128"/>
      <c r="S177" s="128"/>
      <c r="T177" s="139"/>
      <c r="U177" s="295"/>
      <c r="V177" s="295" t="s">
        <v>257</v>
      </c>
      <c r="W177" s="295"/>
      <c r="X177" s="298"/>
      <c r="Y177" s="298"/>
      <c r="Z177" s="295"/>
      <c r="AA177" s="295"/>
      <c r="AB177" s="295"/>
      <c r="AC177" s="295"/>
      <c r="AD177" s="227"/>
      <c r="AE177" s="96"/>
      <c r="AF177" s="96"/>
      <c r="AG177" s="96"/>
      <c r="AH177" s="96"/>
      <c r="AI177" s="96"/>
      <c r="AJ177" s="96"/>
      <c r="AK177" s="96"/>
      <c r="AL177" s="96"/>
      <c r="AM177" s="96"/>
      <c r="AN177" s="96"/>
      <c r="AO177" s="96"/>
    </row>
    <row r="178" spans="1:41" s="95" customFormat="1" x14ac:dyDescent="0.3">
      <c r="A178" s="96"/>
      <c r="B178" s="123" t="s">
        <v>641</v>
      </c>
      <c r="C178" s="140" t="s">
        <v>637</v>
      </c>
      <c r="D178" s="126" t="s">
        <v>642</v>
      </c>
      <c r="E178" s="127" t="s">
        <v>208</v>
      </c>
      <c r="F178" s="320" t="s">
        <v>256</v>
      </c>
      <c r="G178" s="128"/>
      <c r="H178" s="128"/>
      <c r="I178" s="128"/>
      <c r="J178" s="128"/>
      <c r="K178" s="128"/>
      <c r="L178" s="128"/>
      <c r="M178" s="128"/>
      <c r="N178" s="128"/>
      <c r="O178" s="128" t="s">
        <v>257</v>
      </c>
      <c r="P178" s="128"/>
      <c r="Q178" s="128"/>
      <c r="R178" s="128"/>
      <c r="S178" s="128"/>
      <c r="T178" s="139"/>
      <c r="U178" s="295"/>
      <c r="V178" s="295" t="s">
        <v>257</v>
      </c>
      <c r="W178" s="295"/>
      <c r="X178" s="298"/>
      <c r="Y178" s="298"/>
      <c r="Z178" s="295"/>
      <c r="AA178" s="295" t="s">
        <v>257</v>
      </c>
      <c r="AB178" s="295"/>
      <c r="AC178" s="295"/>
      <c r="AD178" s="227"/>
      <c r="AE178" s="96"/>
      <c r="AF178" s="96"/>
      <c r="AG178" s="96"/>
      <c r="AH178" s="96"/>
      <c r="AI178" s="96"/>
      <c r="AJ178" s="96"/>
      <c r="AK178" s="96"/>
      <c r="AL178" s="96"/>
      <c r="AM178" s="96"/>
      <c r="AN178" s="96"/>
      <c r="AO178" s="96"/>
    </row>
    <row r="179" spans="1:41" s="95" customFormat="1" x14ac:dyDescent="0.3">
      <c r="A179" s="96"/>
      <c r="B179" s="123" t="s">
        <v>643</v>
      </c>
      <c r="C179" s="140" t="s">
        <v>637</v>
      </c>
      <c r="D179" s="126" t="s">
        <v>644</v>
      </c>
      <c r="E179" s="127" t="s">
        <v>208</v>
      </c>
      <c r="F179" s="320" t="s">
        <v>256</v>
      </c>
      <c r="G179" s="128"/>
      <c r="H179" s="128"/>
      <c r="I179" s="128"/>
      <c r="J179" s="128"/>
      <c r="K179" s="128"/>
      <c r="L179" s="128"/>
      <c r="M179" s="128"/>
      <c r="N179" s="128"/>
      <c r="O179" s="128" t="s">
        <v>257</v>
      </c>
      <c r="P179" s="128"/>
      <c r="Q179" s="128"/>
      <c r="R179" s="128"/>
      <c r="S179" s="128"/>
      <c r="T179" s="139"/>
      <c r="U179" s="295"/>
      <c r="V179" s="295" t="s">
        <v>257</v>
      </c>
      <c r="W179" s="295"/>
      <c r="X179" s="298"/>
      <c r="Y179" s="298"/>
      <c r="Z179" s="295"/>
      <c r="AA179" s="295"/>
      <c r="AB179" s="295" t="s">
        <v>257</v>
      </c>
      <c r="AC179" s="295"/>
      <c r="AD179" s="227"/>
      <c r="AE179" s="96"/>
      <c r="AF179" s="96"/>
      <c r="AG179" s="96"/>
      <c r="AH179" s="96"/>
      <c r="AI179" s="96"/>
      <c r="AJ179" s="96"/>
      <c r="AK179" s="96"/>
      <c r="AL179" s="96"/>
      <c r="AM179" s="96"/>
      <c r="AN179" s="96"/>
      <c r="AO179" s="96"/>
    </row>
    <row r="180" spans="1:41" s="95" customFormat="1" x14ac:dyDescent="0.3">
      <c r="A180" s="96"/>
      <c r="B180" s="123" t="s">
        <v>645</v>
      </c>
      <c r="C180" s="140" t="s">
        <v>646</v>
      </c>
      <c r="D180" s="126" t="s">
        <v>647</v>
      </c>
      <c r="E180" s="127" t="s">
        <v>208</v>
      </c>
      <c r="F180" s="320" t="s">
        <v>256</v>
      </c>
      <c r="G180" s="128"/>
      <c r="H180" s="128"/>
      <c r="I180" s="128"/>
      <c r="J180" s="128"/>
      <c r="K180" s="128"/>
      <c r="L180" s="128"/>
      <c r="M180" s="128"/>
      <c r="N180" s="128"/>
      <c r="O180" s="128" t="s">
        <v>257</v>
      </c>
      <c r="P180" s="128"/>
      <c r="Q180" s="128"/>
      <c r="R180" s="128"/>
      <c r="S180" s="128"/>
      <c r="T180" s="139"/>
      <c r="U180" s="295"/>
      <c r="V180" s="295" t="s">
        <v>257</v>
      </c>
      <c r="W180" s="295"/>
      <c r="X180" s="298"/>
      <c r="Y180" s="298"/>
      <c r="Z180" s="295" t="s">
        <v>257</v>
      </c>
      <c r="AA180" s="295"/>
      <c r="AB180" s="295"/>
      <c r="AC180" s="295"/>
      <c r="AD180" s="227"/>
      <c r="AE180" s="96"/>
      <c r="AF180" s="96"/>
      <c r="AG180" s="96"/>
      <c r="AH180" s="96"/>
      <c r="AI180" s="96"/>
      <c r="AJ180" s="96"/>
      <c r="AK180" s="96"/>
      <c r="AL180" s="96"/>
      <c r="AM180" s="96"/>
      <c r="AN180" s="96"/>
      <c r="AO180" s="96"/>
    </row>
    <row r="181" spans="1:41" s="95" customFormat="1" x14ac:dyDescent="0.3">
      <c r="A181" s="96"/>
      <c r="B181" s="123" t="s">
        <v>648</v>
      </c>
      <c r="C181" s="140" t="s">
        <v>646</v>
      </c>
      <c r="D181" s="126" t="s">
        <v>649</v>
      </c>
      <c r="E181" s="127" t="s">
        <v>208</v>
      </c>
      <c r="F181" s="320" t="s">
        <v>256</v>
      </c>
      <c r="G181" s="128"/>
      <c r="H181" s="307"/>
      <c r="I181" s="307"/>
      <c r="J181" s="307"/>
      <c r="K181" s="307"/>
      <c r="L181" s="307"/>
      <c r="M181" s="307"/>
      <c r="N181" s="307"/>
      <c r="O181" s="128" t="s">
        <v>257</v>
      </c>
      <c r="P181" s="307"/>
      <c r="Q181" s="128"/>
      <c r="R181" s="128"/>
      <c r="S181" s="128"/>
      <c r="T181" s="139"/>
      <c r="U181" s="295"/>
      <c r="V181" s="295"/>
      <c r="W181" s="295"/>
      <c r="X181" s="298"/>
      <c r="Y181" s="298"/>
      <c r="Z181" s="295"/>
      <c r="AA181" s="295"/>
      <c r="AB181" s="295"/>
      <c r="AC181" s="295"/>
      <c r="AD181" s="227"/>
      <c r="AE181" s="96"/>
      <c r="AF181" s="96"/>
      <c r="AG181" s="96"/>
      <c r="AH181" s="96"/>
      <c r="AI181" s="96"/>
      <c r="AJ181" s="96"/>
      <c r="AK181" s="96"/>
      <c r="AL181" s="96"/>
      <c r="AM181" s="96"/>
      <c r="AN181" s="96"/>
      <c r="AO181" s="96"/>
    </row>
    <row r="182" spans="1:41" s="95" customFormat="1" x14ac:dyDescent="0.3">
      <c r="A182" s="96"/>
      <c r="B182" s="123" t="s">
        <v>650</v>
      </c>
      <c r="C182" s="140" t="s">
        <v>651</v>
      </c>
      <c r="D182" s="126" t="s">
        <v>652</v>
      </c>
      <c r="E182" s="127" t="s">
        <v>208</v>
      </c>
      <c r="F182" s="320" t="s">
        <v>256</v>
      </c>
      <c r="G182" s="128"/>
      <c r="H182" s="128"/>
      <c r="I182" s="128"/>
      <c r="J182" s="128"/>
      <c r="K182" s="128"/>
      <c r="L182" s="128"/>
      <c r="M182" s="128"/>
      <c r="N182" s="128"/>
      <c r="O182" s="128"/>
      <c r="P182" s="128" t="s">
        <v>257</v>
      </c>
      <c r="Q182" s="128"/>
      <c r="R182" s="128"/>
      <c r="S182" s="128"/>
      <c r="T182" s="139"/>
      <c r="U182" s="295"/>
      <c r="V182" s="295"/>
      <c r="W182" s="295" t="s">
        <v>257</v>
      </c>
      <c r="X182" s="298"/>
      <c r="Y182" s="298"/>
      <c r="Z182" s="295"/>
      <c r="AA182" s="295"/>
      <c r="AB182" s="295"/>
      <c r="AC182" s="295"/>
      <c r="AD182" s="324"/>
      <c r="AE182" s="96"/>
      <c r="AF182" s="96"/>
      <c r="AG182" s="96"/>
      <c r="AH182" s="96"/>
      <c r="AI182" s="96"/>
      <c r="AJ182" s="96"/>
      <c r="AK182" s="96"/>
      <c r="AL182" s="96"/>
      <c r="AM182" s="96"/>
      <c r="AN182" s="96"/>
      <c r="AO182" s="96"/>
    </row>
    <row r="183" spans="1:41" s="95" customFormat="1" x14ac:dyDescent="0.3">
      <c r="A183" s="96"/>
      <c r="B183" s="123" t="s">
        <v>653</v>
      </c>
      <c r="C183" s="140" t="s">
        <v>654</v>
      </c>
      <c r="D183" s="126" t="s">
        <v>655</v>
      </c>
      <c r="E183" s="127" t="s">
        <v>208</v>
      </c>
      <c r="F183" s="320" t="s">
        <v>256</v>
      </c>
      <c r="G183" s="128"/>
      <c r="H183" s="128"/>
      <c r="I183" s="128"/>
      <c r="J183" s="128"/>
      <c r="K183" s="128"/>
      <c r="L183" s="128"/>
      <c r="M183" s="128"/>
      <c r="N183" s="128"/>
      <c r="O183" s="128"/>
      <c r="P183" s="128" t="s">
        <v>257</v>
      </c>
      <c r="Q183" s="128"/>
      <c r="R183" s="128"/>
      <c r="S183" s="128"/>
      <c r="T183" s="139"/>
      <c r="U183" s="295"/>
      <c r="V183" s="295"/>
      <c r="W183" s="295" t="s">
        <v>257</v>
      </c>
      <c r="X183" s="298"/>
      <c r="Y183" s="298"/>
      <c r="Z183" s="295"/>
      <c r="AA183" s="295"/>
      <c r="AB183" s="295"/>
      <c r="AC183" s="295"/>
      <c r="AD183" s="324"/>
      <c r="AE183" s="96"/>
      <c r="AF183" s="96"/>
      <c r="AG183" s="96"/>
      <c r="AH183" s="96"/>
      <c r="AI183" s="96"/>
      <c r="AJ183" s="96"/>
      <c r="AK183" s="96"/>
      <c r="AL183" s="96"/>
      <c r="AM183" s="96"/>
      <c r="AN183" s="96"/>
      <c r="AO183" s="96"/>
    </row>
    <row r="184" spans="1:41" s="95" customFormat="1" x14ac:dyDescent="0.3">
      <c r="A184" s="96"/>
      <c r="B184" s="123" t="s">
        <v>656</v>
      </c>
      <c r="C184" s="261" t="s">
        <v>657</v>
      </c>
      <c r="D184" s="126" t="s">
        <v>658</v>
      </c>
      <c r="E184" s="127" t="s">
        <v>208</v>
      </c>
      <c r="F184" s="320" t="s">
        <v>319</v>
      </c>
      <c r="G184" s="128"/>
      <c r="H184" s="128"/>
      <c r="I184" s="128"/>
      <c r="J184" s="128"/>
      <c r="K184" s="128"/>
      <c r="L184" s="128"/>
      <c r="M184" s="128"/>
      <c r="N184" s="128"/>
      <c r="O184" s="128"/>
      <c r="P184" s="128" t="s">
        <v>257</v>
      </c>
      <c r="Q184" s="128"/>
      <c r="R184" s="128"/>
      <c r="S184" s="128"/>
      <c r="T184" s="139"/>
      <c r="U184" s="295"/>
      <c r="V184" s="295"/>
      <c r="W184" s="295" t="s">
        <v>257</v>
      </c>
      <c r="X184" s="298"/>
      <c r="Y184" s="298"/>
      <c r="Z184" s="295"/>
      <c r="AA184" s="295"/>
      <c r="AB184" s="295"/>
      <c r="AC184" s="295"/>
      <c r="AD184" s="227"/>
      <c r="AE184" s="96"/>
      <c r="AF184" s="96"/>
      <c r="AG184" s="96"/>
      <c r="AH184" s="96"/>
      <c r="AI184" s="96"/>
      <c r="AJ184" s="96"/>
      <c r="AK184" s="96"/>
      <c r="AL184" s="96"/>
      <c r="AM184" s="96"/>
      <c r="AN184" s="96"/>
      <c r="AO184" s="96"/>
    </row>
    <row r="185" spans="1:41" s="95" customFormat="1" x14ac:dyDescent="0.3">
      <c r="A185" s="96"/>
      <c r="B185" s="123" t="s">
        <v>659</v>
      </c>
      <c r="C185" s="261" t="s">
        <v>660</v>
      </c>
      <c r="D185" s="126" t="s">
        <v>661</v>
      </c>
      <c r="E185" s="127" t="s">
        <v>208</v>
      </c>
      <c r="F185" s="320" t="s">
        <v>319</v>
      </c>
      <c r="G185" s="128"/>
      <c r="H185" s="128"/>
      <c r="I185" s="128"/>
      <c r="J185" s="128"/>
      <c r="K185" s="128"/>
      <c r="L185" s="128"/>
      <c r="M185" s="128"/>
      <c r="N185" s="128"/>
      <c r="O185" s="128"/>
      <c r="P185" s="128" t="s">
        <v>257</v>
      </c>
      <c r="Q185" s="128"/>
      <c r="R185" s="128"/>
      <c r="S185" s="128"/>
      <c r="T185" s="139"/>
      <c r="U185" s="295"/>
      <c r="V185" s="295"/>
      <c r="W185" s="295" t="s">
        <v>257</v>
      </c>
      <c r="X185" s="298"/>
      <c r="Y185" s="298"/>
      <c r="Z185" s="295"/>
      <c r="AA185" s="295"/>
      <c r="AB185" s="295"/>
      <c r="AC185" s="295"/>
      <c r="AD185" s="227"/>
      <c r="AE185" s="96"/>
      <c r="AF185" s="96"/>
      <c r="AG185" s="96"/>
      <c r="AH185" s="96"/>
      <c r="AI185" s="96"/>
      <c r="AJ185" s="96"/>
      <c r="AK185" s="96"/>
      <c r="AL185" s="96"/>
      <c r="AM185" s="96"/>
      <c r="AN185" s="96"/>
      <c r="AO185" s="96"/>
    </row>
    <row r="186" spans="1:41" s="95" customFormat="1" x14ac:dyDescent="0.3">
      <c r="A186" s="96"/>
      <c r="B186" s="123" t="s">
        <v>662</v>
      </c>
      <c r="C186" s="321" t="s">
        <v>663</v>
      </c>
      <c r="D186" s="126" t="s">
        <v>664</v>
      </c>
      <c r="E186" s="127" t="s">
        <v>208</v>
      </c>
      <c r="F186" s="320" t="s">
        <v>256</v>
      </c>
      <c r="G186" s="128"/>
      <c r="H186" s="128"/>
      <c r="I186" s="128"/>
      <c r="J186" s="128"/>
      <c r="K186" s="128"/>
      <c r="L186" s="128"/>
      <c r="M186" s="128"/>
      <c r="N186" s="128"/>
      <c r="O186" s="128"/>
      <c r="P186" s="128" t="s">
        <v>257</v>
      </c>
      <c r="Q186" s="128"/>
      <c r="R186" s="128"/>
      <c r="S186" s="128"/>
      <c r="T186" s="139"/>
      <c r="U186" s="295"/>
      <c r="V186" s="295"/>
      <c r="W186" s="295" t="s">
        <v>257</v>
      </c>
      <c r="X186" s="298"/>
      <c r="Y186" s="298"/>
      <c r="Z186" s="295"/>
      <c r="AA186" s="295"/>
      <c r="AB186" s="295"/>
      <c r="AC186" s="295"/>
      <c r="AD186" s="227"/>
      <c r="AE186" s="96"/>
      <c r="AF186" s="96"/>
      <c r="AG186" s="96"/>
      <c r="AH186" s="96"/>
      <c r="AI186" s="96"/>
      <c r="AJ186" s="96"/>
      <c r="AK186" s="96"/>
      <c r="AL186" s="96"/>
      <c r="AM186" s="96"/>
      <c r="AN186" s="96"/>
      <c r="AO186" s="96"/>
    </row>
    <row r="187" spans="1:41" s="95" customFormat="1" x14ac:dyDescent="0.3">
      <c r="A187" s="96"/>
      <c r="B187" s="123" t="s">
        <v>665</v>
      </c>
      <c r="C187" s="284" t="s">
        <v>666</v>
      </c>
      <c r="D187" s="126" t="s">
        <v>667</v>
      </c>
      <c r="E187" s="132" t="s">
        <v>208</v>
      </c>
      <c r="F187" s="320" t="s">
        <v>319</v>
      </c>
      <c r="G187" s="139"/>
      <c r="H187" s="139"/>
      <c r="I187" s="139"/>
      <c r="J187" s="139"/>
      <c r="K187" s="139"/>
      <c r="L187" s="139"/>
      <c r="M187" s="139"/>
      <c r="N187" s="139"/>
      <c r="O187" s="139"/>
      <c r="P187" s="139" t="s">
        <v>257</v>
      </c>
      <c r="Q187" s="139"/>
      <c r="R187" s="139"/>
      <c r="S187" s="139"/>
      <c r="T187" s="139"/>
      <c r="U187" s="295"/>
      <c r="V187" s="295"/>
      <c r="W187" s="295"/>
      <c r="X187" s="298"/>
      <c r="Y187" s="298"/>
      <c r="Z187" s="295"/>
      <c r="AA187" s="295"/>
      <c r="AB187" s="295"/>
      <c r="AC187" s="295"/>
      <c r="AD187" s="227"/>
      <c r="AE187" s="96"/>
      <c r="AF187" s="96"/>
      <c r="AG187" s="96"/>
      <c r="AH187" s="96"/>
      <c r="AI187" s="96"/>
      <c r="AJ187" s="96"/>
      <c r="AK187" s="96"/>
      <c r="AL187" s="96"/>
      <c r="AM187" s="96"/>
      <c r="AN187" s="96"/>
      <c r="AO187" s="96"/>
    </row>
    <row r="188" spans="1:41" s="95" customFormat="1" x14ac:dyDescent="0.3">
      <c r="A188" s="96"/>
      <c r="B188" s="123" t="s">
        <v>668</v>
      </c>
      <c r="C188" s="208" t="s">
        <v>669</v>
      </c>
      <c r="D188" s="126" t="s">
        <v>670</v>
      </c>
      <c r="E188" s="127" t="s">
        <v>208</v>
      </c>
      <c r="F188" s="320" t="s">
        <v>256</v>
      </c>
      <c r="G188" s="128"/>
      <c r="H188" s="128"/>
      <c r="I188" s="128"/>
      <c r="J188" s="128"/>
      <c r="K188" s="128"/>
      <c r="L188" s="128"/>
      <c r="M188" s="128"/>
      <c r="N188" s="128"/>
      <c r="O188" s="128"/>
      <c r="P188" s="128"/>
      <c r="Q188" s="128" t="s">
        <v>257</v>
      </c>
      <c r="R188" s="128"/>
      <c r="S188" s="128"/>
      <c r="T188" s="139"/>
      <c r="U188" s="295"/>
      <c r="V188" s="295"/>
      <c r="W188" s="295" t="s">
        <v>257</v>
      </c>
      <c r="X188" s="139" t="s">
        <v>257</v>
      </c>
      <c r="Y188" s="298"/>
      <c r="Z188" s="295"/>
      <c r="AA188" s="295"/>
      <c r="AB188" s="295"/>
      <c r="AC188" s="295"/>
      <c r="AD188" s="227"/>
      <c r="AE188" s="96"/>
      <c r="AF188" s="96"/>
      <c r="AG188" s="96"/>
      <c r="AH188" s="96"/>
      <c r="AI188" s="96"/>
      <c r="AJ188" s="96"/>
      <c r="AK188" s="96"/>
      <c r="AL188" s="96"/>
      <c r="AM188" s="96"/>
      <c r="AN188" s="96"/>
      <c r="AO188" s="96"/>
    </row>
    <row r="189" spans="1:41" s="95" customFormat="1" x14ac:dyDescent="0.3">
      <c r="A189" s="96"/>
      <c r="B189" s="123" t="s">
        <v>671</v>
      </c>
      <c r="C189" s="208" t="s">
        <v>669</v>
      </c>
      <c r="D189" s="126" t="s">
        <v>672</v>
      </c>
      <c r="E189" s="127" t="s">
        <v>208</v>
      </c>
      <c r="F189" s="320" t="s">
        <v>256</v>
      </c>
      <c r="G189" s="128"/>
      <c r="H189" s="128"/>
      <c r="I189" s="128"/>
      <c r="J189" s="128"/>
      <c r="K189" s="128"/>
      <c r="L189" s="128"/>
      <c r="M189" s="128"/>
      <c r="N189" s="128"/>
      <c r="O189" s="128"/>
      <c r="P189" s="128"/>
      <c r="Q189" s="128" t="s">
        <v>257</v>
      </c>
      <c r="R189" s="128"/>
      <c r="S189" s="128"/>
      <c r="T189" s="139"/>
      <c r="U189" s="295"/>
      <c r="V189" s="295"/>
      <c r="W189" s="295" t="s">
        <v>257</v>
      </c>
      <c r="X189" s="139" t="s">
        <v>257</v>
      </c>
      <c r="Y189" s="298"/>
      <c r="Z189" s="295"/>
      <c r="AA189" s="295"/>
      <c r="AB189" s="295"/>
      <c r="AC189" s="295"/>
      <c r="AD189" s="227"/>
      <c r="AE189" s="96"/>
      <c r="AF189" s="96"/>
      <c r="AG189" s="96"/>
      <c r="AH189" s="96"/>
      <c r="AI189" s="96"/>
      <c r="AJ189" s="96"/>
      <c r="AK189" s="96"/>
      <c r="AL189" s="96"/>
      <c r="AM189" s="96"/>
      <c r="AN189" s="96"/>
      <c r="AO189" s="96"/>
    </row>
    <row r="190" spans="1:41" s="95" customFormat="1" x14ac:dyDescent="0.3">
      <c r="A190" s="96"/>
      <c r="B190" s="123" t="s">
        <v>673</v>
      </c>
      <c r="C190" s="136" t="s">
        <v>674</v>
      </c>
      <c r="D190" s="126" t="s">
        <v>675</v>
      </c>
      <c r="E190" s="132" t="s">
        <v>208</v>
      </c>
      <c r="F190" s="320" t="s">
        <v>256</v>
      </c>
      <c r="G190" s="128"/>
      <c r="H190" s="128"/>
      <c r="I190" s="128"/>
      <c r="J190" s="128"/>
      <c r="K190" s="128"/>
      <c r="L190" s="128"/>
      <c r="M190" s="128"/>
      <c r="N190" s="128"/>
      <c r="O190" s="128"/>
      <c r="P190" s="128"/>
      <c r="Q190" s="128" t="s">
        <v>257</v>
      </c>
      <c r="R190" s="128"/>
      <c r="S190" s="128"/>
      <c r="T190" s="139"/>
      <c r="U190" s="295"/>
      <c r="V190" s="295"/>
      <c r="W190" s="295"/>
      <c r="X190" s="139" t="s">
        <v>257</v>
      </c>
      <c r="Y190" s="298"/>
      <c r="Z190" s="295"/>
      <c r="AA190" s="295"/>
      <c r="AB190" s="295"/>
      <c r="AC190" s="295"/>
      <c r="AD190" s="227"/>
      <c r="AE190" s="96"/>
      <c r="AF190" s="96"/>
      <c r="AG190" s="96"/>
      <c r="AH190" s="96"/>
      <c r="AI190" s="96"/>
      <c r="AJ190" s="96"/>
      <c r="AK190" s="96"/>
      <c r="AL190" s="96"/>
      <c r="AM190" s="96"/>
      <c r="AN190" s="96"/>
      <c r="AO190" s="96"/>
    </row>
    <row r="191" spans="1:41" s="95" customFormat="1" x14ac:dyDescent="0.3">
      <c r="A191" s="96"/>
      <c r="B191" s="123" t="s">
        <v>676</v>
      </c>
      <c r="C191" s="136" t="s">
        <v>677</v>
      </c>
      <c r="D191" s="207" t="s">
        <v>678</v>
      </c>
      <c r="E191" s="289" t="s">
        <v>208</v>
      </c>
      <c r="F191" s="320" t="s">
        <v>256</v>
      </c>
      <c r="G191" s="128"/>
      <c r="H191" s="128"/>
      <c r="I191" s="128"/>
      <c r="J191" s="128"/>
      <c r="K191" s="128"/>
      <c r="L191" s="128"/>
      <c r="M191" s="128"/>
      <c r="N191" s="128"/>
      <c r="O191" s="128"/>
      <c r="P191" s="128"/>
      <c r="Q191" s="128" t="s">
        <v>257</v>
      </c>
      <c r="R191" s="128"/>
      <c r="S191" s="128"/>
      <c r="T191" s="139"/>
      <c r="U191" s="295"/>
      <c r="V191" s="295"/>
      <c r="W191" s="295"/>
      <c r="X191" s="139"/>
      <c r="Y191" s="298"/>
      <c r="Z191" s="295"/>
      <c r="AA191" s="295"/>
      <c r="AB191" s="295"/>
      <c r="AC191" s="139" t="s">
        <v>257</v>
      </c>
      <c r="AD191" s="227"/>
      <c r="AE191" s="96"/>
      <c r="AF191" s="96"/>
      <c r="AG191" s="96"/>
      <c r="AH191" s="96"/>
      <c r="AI191" s="96"/>
      <c r="AJ191" s="96"/>
      <c r="AK191" s="96"/>
      <c r="AL191" s="96"/>
      <c r="AM191" s="96"/>
      <c r="AN191" s="96"/>
      <c r="AO191" s="96"/>
    </row>
    <row r="192" spans="1:41" s="95" customFormat="1" x14ac:dyDescent="0.3">
      <c r="A192" s="96"/>
      <c r="B192" s="123" t="s">
        <v>679</v>
      </c>
      <c r="C192" s="136" t="s">
        <v>677</v>
      </c>
      <c r="D192" s="207" t="s">
        <v>680</v>
      </c>
      <c r="E192" s="289" t="s">
        <v>208</v>
      </c>
      <c r="F192" s="320" t="s">
        <v>256</v>
      </c>
      <c r="G192" s="128"/>
      <c r="H192" s="128"/>
      <c r="I192" s="128"/>
      <c r="J192" s="128"/>
      <c r="K192" s="128"/>
      <c r="L192" s="128"/>
      <c r="M192" s="128"/>
      <c r="N192" s="128"/>
      <c r="O192" s="128"/>
      <c r="P192" s="128"/>
      <c r="Q192" s="128" t="s">
        <v>257</v>
      </c>
      <c r="R192" s="128"/>
      <c r="S192" s="128"/>
      <c r="T192" s="139"/>
      <c r="U192" s="295"/>
      <c r="V192" s="295"/>
      <c r="W192" s="295"/>
      <c r="X192" s="139"/>
      <c r="Y192" s="298"/>
      <c r="Z192" s="295"/>
      <c r="AA192" s="295"/>
      <c r="AB192" s="295"/>
      <c r="AC192" s="139" t="s">
        <v>257</v>
      </c>
      <c r="AD192" s="227"/>
      <c r="AE192" s="96"/>
      <c r="AF192" s="96"/>
      <c r="AG192" s="96"/>
      <c r="AH192" s="96"/>
      <c r="AI192" s="96"/>
      <c r="AJ192" s="96"/>
      <c r="AK192" s="96"/>
      <c r="AL192" s="96"/>
      <c r="AM192" s="96"/>
      <c r="AN192" s="96"/>
      <c r="AO192" s="96"/>
    </row>
    <row r="193" spans="1:41" s="95" customFormat="1" x14ac:dyDescent="0.3">
      <c r="A193" s="96"/>
      <c r="B193" s="123" t="s">
        <v>681</v>
      </c>
      <c r="C193" s="136" t="s">
        <v>677</v>
      </c>
      <c r="D193" s="207" t="s">
        <v>682</v>
      </c>
      <c r="E193" s="289" t="s">
        <v>208</v>
      </c>
      <c r="F193" s="320" t="s">
        <v>256</v>
      </c>
      <c r="G193" s="128"/>
      <c r="H193" s="128"/>
      <c r="I193" s="128"/>
      <c r="J193" s="128"/>
      <c r="K193" s="128"/>
      <c r="L193" s="128"/>
      <c r="M193" s="128"/>
      <c r="N193" s="128"/>
      <c r="O193" s="128"/>
      <c r="P193" s="128"/>
      <c r="Q193" s="128" t="s">
        <v>257</v>
      </c>
      <c r="R193" s="128"/>
      <c r="S193" s="128"/>
      <c r="T193" s="139"/>
      <c r="U193" s="295"/>
      <c r="V193" s="295"/>
      <c r="W193" s="295"/>
      <c r="X193" s="139"/>
      <c r="Y193" s="298"/>
      <c r="Z193" s="295"/>
      <c r="AA193" s="295"/>
      <c r="AB193" s="295"/>
      <c r="AC193" s="139" t="s">
        <v>257</v>
      </c>
      <c r="AD193" s="227"/>
      <c r="AE193" s="96"/>
      <c r="AF193" s="96"/>
      <c r="AG193" s="96"/>
      <c r="AH193" s="96"/>
      <c r="AI193" s="96"/>
      <c r="AJ193" s="96"/>
      <c r="AK193" s="96"/>
      <c r="AL193" s="96"/>
      <c r="AM193" s="96"/>
      <c r="AN193" s="96"/>
      <c r="AO193" s="96"/>
    </row>
    <row r="194" spans="1:41" s="95" customFormat="1" x14ac:dyDescent="0.3">
      <c r="A194" s="96"/>
      <c r="B194" s="123" t="s">
        <v>683</v>
      </c>
      <c r="C194" s="136" t="s">
        <v>677</v>
      </c>
      <c r="D194" s="207" t="s">
        <v>684</v>
      </c>
      <c r="E194" s="289" t="s">
        <v>208</v>
      </c>
      <c r="F194" s="320" t="s">
        <v>256</v>
      </c>
      <c r="G194" s="128"/>
      <c r="H194" s="128"/>
      <c r="I194" s="128"/>
      <c r="J194" s="128"/>
      <c r="K194" s="128"/>
      <c r="L194" s="128"/>
      <c r="M194" s="128"/>
      <c r="N194" s="128"/>
      <c r="O194" s="128"/>
      <c r="P194" s="128"/>
      <c r="Q194" s="128" t="s">
        <v>257</v>
      </c>
      <c r="R194" s="128"/>
      <c r="S194" s="128"/>
      <c r="T194" s="139"/>
      <c r="U194" s="295"/>
      <c r="V194" s="295"/>
      <c r="W194" s="295"/>
      <c r="X194" s="139"/>
      <c r="Y194" s="298"/>
      <c r="Z194" s="295"/>
      <c r="AA194" s="295"/>
      <c r="AB194" s="295"/>
      <c r="AC194" s="139" t="s">
        <v>257</v>
      </c>
      <c r="AD194" s="227"/>
      <c r="AE194" s="96"/>
      <c r="AF194" s="96"/>
      <c r="AG194" s="96"/>
      <c r="AH194" s="96"/>
      <c r="AI194" s="96"/>
      <c r="AJ194" s="96"/>
      <c r="AK194" s="96"/>
      <c r="AL194" s="96"/>
      <c r="AM194" s="96"/>
      <c r="AN194" s="96"/>
      <c r="AO194" s="96"/>
    </row>
    <row r="195" spans="1:41" s="95" customFormat="1" x14ac:dyDescent="0.3">
      <c r="A195" s="96"/>
      <c r="B195" s="123" t="s">
        <v>685</v>
      </c>
      <c r="C195" s="136" t="s">
        <v>677</v>
      </c>
      <c r="D195" s="207" t="s">
        <v>686</v>
      </c>
      <c r="E195" s="289" t="s">
        <v>208</v>
      </c>
      <c r="F195" s="320" t="s">
        <v>256</v>
      </c>
      <c r="G195" s="128"/>
      <c r="H195" s="128"/>
      <c r="I195" s="128"/>
      <c r="J195" s="128"/>
      <c r="K195" s="128"/>
      <c r="L195" s="128"/>
      <c r="M195" s="128"/>
      <c r="N195" s="128"/>
      <c r="O195" s="128"/>
      <c r="P195" s="128"/>
      <c r="Q195" s="128" t="s">
        <v>257</v>
      </c>
      <c r="R195" s="128"/>
      <c r="S195" s="128"/>
      <c r="T195" s="139"/>
      <c r="U195" s="295"/>
      <c r="V195" s="295"/>
      <c r="W195" s="295"/>
      <c r="X195" s="139"/>
      <c r="Y195" s="298"/>
      <c r="Z195" s="295"/>
      <c r="AA195" s="295"/>
      <c r="AB195" s="295"/>
      <c r="AC195" s="139" t="s">
        <v>257</v>
      </c>
      <c r="AD195" s="227"/>
      <c r="AE195" s="96"/>
      <c r="AF195" s="96"/>
      <c r="AG195" s="96"/>
      <c r="AH195" s="96"/>
      <c r="AI195" s="96"/>
      <c r="AJ195" s="96"/>
      <c r="AK195" s="96"/>
      <c r="AL195" s="96"/>
      <c r="AM195" s="96"/>
      <c r="AN195" s="96"/>
      <c r="AO195" s="96"/>
    </row>
    <row r="196" spans="1:41" s="95" customFormat="1" x14ac:dyDescent="0.3">
      <c r="A196" s="96"/>
      <c r="B196" s="123" t="s">
        <v>687</v>
      </c>
      <c r="C196" s="136" t="s">
        <v>688</v>
      </c>
      <c r="D196" s="126" t="s">
        <v>689</v>
      </c>
      <c r="E196" s="132" t="s">
        <v>208</v>
      </c>
      <c r="F196" s="320" t="s">
        <v>256</v>
      </c>
      <c r="G196" s="128"/>
      <c r="H196" s="128"/>
      <c r="I196" s="128"/>
      <c r="J196" s="128"/>
      <c r="K196" s="128"/>
      <c r="L196" s="128"/>
      <c r="M196" s="128"/>
      <c r="N196" s="128"/>
      <c r="O196" s="128"/>
      <c r="P196" s="128"/>
      <c r="Q196" s="128" t="s">
        <v>257</v>
      </c>
      <c r="R196" s="128"/>
      <c r="S196" s="128"/>
      <c r="T196" s="139"/>
      <c r="U196" s="295"/>
      <c r="V196" s="295"/>
      <c r="W196" s="295"/>
      <c r="X196" s="139" t="s">
        <v>257</v>
      </c>
      <c r="Y196" s="298"/>
      <c r="Z196" s="295"/>
      <c r="AA196" s="295"/>
      <c r="AB196" s="295"/>
      <c r="AC196" s="295"/>
      <c r="AD196" s="227"/>
      <c r="AE196" s="96"/>
      <c r="AF196" s="96"/>
      <c r="AG196" s="96"/>
      <c r="AH196" s="96"/>
      <c r="AI196" s="96"/>
      <c r="AJ196" s="96"/>
      <c r="AK196" s="96"/>
      <c r="AL196" s="96"/>
      <c r="AM196" s="96"/>
      <c r="AN196" s="96"/>
      <c r="AO196" s="96"/>
    </row>
    <row r="197" spans="1:41" s="95" customFormat="1" x14ac:dyDescent="0.3">
      <c r="A197" s="96"/>
      <c r="B197" s="123" t="s">
        <v>690</v>
      </c>
      <c r="C197" s="136" t="s">
        <v>691</v>
      </c>
      <c r="D197" s="126" t="s">
        <v>692</v>
      </c>
      <c r="E197" s="127" t="s">
        <v>208</v>
      </c>
      <c r="F197" s="320" t="s">
        <v>256</v>
      </c>
      <c r="G197" s="128"/>
      <c r="H197" s="128"/>
      <c r="I197" s="128"/>
      <c r="J197" s="128"/>
      <c r="K197" s="128"/>
      <c r="L197" s="128"/>
      <c r="M197" s="128"/>
      <c r="N197" s="128"/>
      <c r="O197" s="128"/>
      <c r="P197" s="128"/>
      <c r="Q197" s="128" t="s">
        <v>257</v>
      </c>
      <c r="R197" s="128"/>
      <c r="S197" s="128"/>
      <c r="T197" s="139"/>
      <c r="U197" s="295"/>
      <c r="V197" s="295"/>
      <c r="W197" s="295"/>
      <c r="X197" s="139" t="s">
        <v>257</v>
      </c>
      <c r="Y197" s="298"/>
      <c r="Z197" s="295"/>
      <c r="AA197" s="295"/>
      <c r="AB197" s="295"/>
      <c r="AC197" s="295"/>
      <c r="AD197" s="227"/>
      <c r="AE197" s="96"/>
      <c r="AF197" s="96"/>
      <c r="AG197" s="96"/>
      <c r="AH197" s="96"/>
      <c r="AI197" s="96"/>
      <c r="AJ197" s="96"/>
      <c r="AK197" s="96"/>
      <c r="AL197" s="96"/>
      <c r="AM197" s="96"/>
      <c r="AN197" s="96"/>
      <c r="AO197" s="96"/>
    </row>
    <row r="198" spans="1:41" s="95" customFormat="1" x14ac:dyDescent="0.3">
      <c r="A198" s="96"/>
      <c r="B198" s="123" t="s">
        <v>693</v>
      </c>
      <c r="C198" s="136" t="s">
        <v>691</v>
      </c>
      <c r="D198" s="126" t="s">
        <v>694</v>
      </c>
      <c r="E198" s="127" t="s">
        <v>208</v>
      </c>
      <c r="F198" s="320" t="s">
        <v>256</v>
      </c>
      <c r="G198" s="128"/>
      <c r="H198" s="128"/>
      <c r="I198" s="128"/>
      <c r="J198" s="128"/>
      <c r="K198" s="128"/>
      <c r="L198" s="128"/>
      <c r="M198" s="128"/>
      <c r="N198" s="128"/>
      <c r="O198" s="128"/>
      <c r="P198" s="128"/>
      <c r="Q198" s="128" t="s">
        <v>257</v>
      </c>
      <c r="R198" s="128"/>
      <c r="S198" s="128"/>
      <c r="T198" s="139"/>
      <c r="U198" s="295"/>
      <c r="V198" s="295"/>
      <c r="W198" s="295"/>
      <c r="X198" s="139"/>
      <c r="Y198" s="298"/>
      <c r="Z198" s="295"/>
      <c r="AA198" s="295"/>
      <c r="AB198" s="295"/>
      <c r="AC198" s="295"/>
      <c r="AD198" s="227"/>
      <c r="AE198" s="96"/>
      <c r="AF198" s="96"/>
      <c r="AG198" s="96"/>
      <c r="AH198" s="96"/>
      <c r="AI198" s="96"/>
      <c r="AJ198" s="96"/>
      <c r="AK198" s="96"/>
      <c r="AL198" s="96"/>
      <c r="AM198" s="96"/>
      <c r="AN198" s="96"/>
      <c r="AO198" s="96"/>
    </row>
    <row r="199" spans="1:41" s="95" customFormat="1" x14ac:dyDescent="0.3">
      <c r="A199" s="96"/>
      <c r="B199" s="123" t="s">
        <v>695</v>
      </c>
      <c r="C199" s="208" t="s">
        <v>696</v>
      </c>
      <c r="D199" s="126" t="s">
        <v>697</v>
      </c>
      <c r="E199" s="127" t="s">
        <v>208</v>
      </c>
      <c r="F199" s="320" t="s">
        <v>256</v>
      </c>
      <c r="G199" s="128"/>
      <c r="H199" s="128"/>
      <c r="I199" s="128"/>
      <c r="J199" s="128"/>
      <c r="K199" s="128"/>
      <c r="L199" s="128"/>
      <c r="M199" s="128"/>
      <c r="N199" s="128"/>
      <c r="O199" s="128"/>
      <c r="P199" s="128"/>
      <c r="Q199" s="128" t="s">
        <v>257</v>
      </c>
      <c r="R199" s="128"/>
      <c r="S199" s="128"/>
      <c r="T199" s="139"/>
      <c r="U199" s="295"/>
      <c r="V199" s="295"/>
      <c r="W199" s="295"/>
      <c r="X199" s="139" t="s">
        <v>257</v>
      </c>
      <c r="Y199" s="298"/>
      <c r="Z199" s="295"/>
      <c r="AA199" s="295"/>
      <c r="AB199" s="295"/>
      <c r="AC199" s="295"/>
      <c r="AD199" s="227"/>
      <c r="AE199" s="96"/>
      <c r="AF199" s="96"/>
      <c r="AG199" s="96"/>
      <c r="AH199" s="96"/>
      <c r="AI199" s="96"/>
      <c r="AJ199" s="96"/>
      <c r="AK199" s="96"/>
      <c r="AL199" s="96"/>
      <c r="AM199" s="96"/>
      <c r="AN199" s="96"/>
      <c r="AO199" s="96"/>
    </row>
    <row r="200" spans="1:41" s="95" customFormat="1" x14ac:dyDescent="0.3">
      <c r="A200" s="96"/>
      <c r="B200" s="123" t="s">
        <v>698</v>
      </c>
      <c r="C200" s="208" t="s">
        <v>696</v>
      </c>
      <c r="D200" s="126" t="s">
        <v>699</v>
      </c>
      <c r="E200" s="127" t="s">
        <v>208</v>
      </c>
      <c r="F200" s="320" t="s">
        <v>256</v>
      </c>
      <c r="G200" s="128"/>
      <c r="H200" s="128"/>
      <c r="I200" s="128"/>
      <c r="J200" s="128"/>
      <c r="K200" s="128"/>
      <c r="L200" s="128"/>
      <c r="M200" s="128"/>
      <c r="N200" s="128"/>
      <c r="O200" s="128"/>
      <c r="P200" s="128"/>
      <c r="Q200" s="128" t="s">
        <v>257</v>
      </c>
      <c r="R200" s="128"/>
      <c r="S200" s="128"/>
      <c r="T200" s="139"/>
      <c r="U200" s="295"/>
      <c r="V200" s="295"/>
      <c r="W200" s="295"/>
      <c r="X200" s="139" t="s">
        <v>257</v>
      </c>
      <c r="Y200" s="298"/>
      <c r="Z200" s="295"/>
      <c r="AA200" s="295"/>
      <c r="AB200" s="295"/>
      <c r="AC200" s="295"/>
      <c r="AD200" s="227"/>
      <c r="AE200" s="96"/>
      <c r="AF200" s="96"/>
      <c r="AG200" s="96"/>
      <c r="AH200" s="96"/>
      <c r="AI200" s="96"/>
      <c r="AJ200" s="96"/>
      <c r="AK200" s="96"/>
      <c r="AL200" s="96"/>
      <c r="AM200" s="96"/>
      <c r="AN200" s="96"/>
      <c r="AO200" s="96"/>
    </row>
    <row r="201" spans="1:41" s="95" customFormat="1" x14ac:dyDescent="0.3">
      <c r="A201" s="96"/>
      <c r="B201" s="123" t="s">
        <v>700</v>
      </c>
      <c r="C201" s="136" t="s">
        <v>701</v>
      </c>
      <c r="D201" s="202" t="s">
        <v>702</v>
      </c>
      <c r="E201" s="127" t="s">
        <v>208</v>
      </c>
      <c r="F201" s="320" t="s">
        <v>256</v>
      </c>
      <c r="G201" s="128"/>
      <c r="H201" s="128"/>
      <c r="I201" s="128"/>
      <c r="J201" s="128"/>
      <c r="K201" s="128"/>
      <c r="L201" s="128"/>
      <c r="M201" s="128"/>
      <c r="N201" s="128"/>
      <c r="O201" s="128"/>
      <c r="P201" s="128"/>
      <c r="Q201" s="128" t="s">
        <v>257</v>
      </c>
      <c r="R201" s="128"/>
      <c r="S201" s="128"/>
      <c r="T201" s="139"/>
      <c r="U201" s="295"/>
      <c r="V201" s="295"/>
      <c r="W201" s="295"/>
      <c r="X201" s="139" t="s">
        <v>257</v>
      </c>
      <c r="Y201" s="298"/>
      <c r="Z201" s="295"/>
      <c r="AA201" s="295"/>
      <c r="AB201" s="295"/>
      <c r="AC201" s="295"/>
      <c r="AD201" s="227"/>
      <c r="AE201" s="96"/>
      <c r="AF201" s="96"/>
      <c r="AG201" s="96"/>
      <c r="AH201" s="96"/>
      <c r="AI201" s="96"/>
      <c r="AJ201" s="96"/>
      <c r="AK201" s="96"/>
      <c r="AL201" s="96"/>
      <c r="AM201" s="96"/>
      <c r="AN201" s="96"/>
      <c r="AO201" s="96"/>
    </row>
    <row r="202" spans="1:41" s="95" customFormat="1" x14ac:dyDescent="0.3">
      <c r="A202" s="96"/>
      <c r="B202" s="123" t="s">
        <v>703</v>
      </c>
      <c r="C202" s="136" t="s">
        <v>704</v>
      </c>
      <c r="D202" s="202" t="s">
        <v>705</v>
      </c>
      <c r="E202" s="127" t="s">
        <v>208</v>
      </c>
      <c r="F202" s="320" t="s">
        <v>256</v>
      </c>
      <c r="G202" s="128"/>
      <c r="H202" s="128"/>
      <c r="I202" s="128"/>
      <c r="J202" s="128"/>
      <c r="K202" s="128"/>
      <c r="L202" s="128"/>
      <c r="M202" s="128"/>
      <c r="N202" s="128"/>
      <c r="O202" s="128"/>
      <c r="P202" s="128"/>
      <c r="Q202" s="128" t="s">
        <v>257</v>
      </c>
      <c r="R202" s="128"/>
      <c r="S202" s="128"/>
      <c r="T202" s="139"/>
      <c r="U202" s="295"/>
      <c r="V202" s="295"/>
      <c r="W202" s="295"/>
      <c r="X202" s="139" t="s">
        <v>257</v>
      </c>
      <c r="Y202" s="298"/>
      <c r="Z202" s="295"/>
      <c r="AA202" s="295"/>
      <c r="AB202" s="295"/>
      <c r="AC202" s="295"/>
      <c r="AD202" s="227"/>
      <c r="AE202" s="96"/>
      <c r="AF202" s="96"/>
      <c r="AG202" s="96"/>
      <c r="AH202" s="96"/>
      <c r="AI202" s="96"/>
      <c r="AJ202" s="96"/>
      <c r="AK202" s="96"/>
      <c r="AL202" s="96"/>
      <c r="AM202" s="96"/>
      <c r="AN202" s="96"/>
      <c r="AO202" s="96"/>
    </row>
    <row r="203" spans="1:41" s="95" customFormat="1" x14ac:dyDescent="0.3">
      <c r="A203" s="96"/>
      <c r="B203" s="123" t="s">
        <v>706</v>
      </c>
      <c r="C203" s="136" t="s">
        <v>707</v>
      </c>
      <c r="D203" s="202" t="s">
        <v>708</v>
      </c>
      <c r="E203" s="127" t="s">
        <v>208</v>
      </c>
      <c r="F203" s="320" t="s">
        <v>256</v>
      </c>
      <c r="G203" s="128"/>
      <c r="H203" s="128"/>
      <c r="I203" s="128"/>
      <c r="J203" s="128"/>
      <c r="K203" s="128"/>
      <c r="L203" s="128"/>
      <c r="M203" s="128"/>
      <c r="N203" s="128"/>
      <c r="O203" s="128"/>
      <c r="P203" s="128"/>
      <c r="Q203" s="128" t="s">
        <v>257</v>
      </c>
      <c r="R203" s="128"/>
      <c r="S203" s="128"/>
      <c r="T203" s="139"/>
      <c r="U203" s="295"/>
      <c r="V203" s="295"/>
      <c r="W203" s="295"/>
      <c r="X203" s="139" t="s">
        <v>257</v>
      </c>
      <c r="Y203" s="298"/>
      <c r="Z203" s="295"/>
      <c r="AA203" s="295"/>
      <c r="AB203" s="295"/>
      <c r="AC203" s="295"/>
      <c r="AD203" s="227"/>
      <c r="AE203" s="96"/>
      <c r="AF203" s="96"/>
      <c r="AG203" s="96"/>
      <c r="AH203" s="96"/>
      <c r="AI203" s="96"/>
      <c r="AJ203" s="96"/>
      <c r="AK203" s="96"/>
      <c r="AL203" s="96"/>
      <c r="AM203" s="96"/>
      <c r="AN203" s="96"/>
      <c r="AO203" s="96"/>
    </row>
    <row r="204" spans="1:41" s="95" customFormat="1" x14ac:dyDescent="0.3">
      <c r="A204" s="96"/>
      <c r="B204" s="123" t="s">
        <v>709</v>
      </c>
      <c r="C204" s="126" t="s">
        <v>710</v>
      </c>
      <c r="D204" s="126" t="s">
        <v>711</v>
      </c>
      <c r="E204" s="127" t="s">
        <v>208</v>
      </c>
      <c r="F204" s="320" t="s">
        <v>256</v>
      </c>
      <c r="G204" s="128"/>
      <c r="H204" s="128"/>
      <c r="I204" s="128"/>
      <c r="J204" s="128"/>
      <c r="K204" s="128"/>
      <c r="L204" s="128"/>
      <c r="M204" s="128"/>
      <c r="N204" s="128"/>
      <c r="O204" s="128"/>
      <c r="P204" s="128"/>
      <c r="Q204" s="128" t="s">
        <v>257</v>
      </c>
      <c r="R204" s="128"/>
      <c r="S204" s="128"/>
      <c r="T204" s="139"/>
      <c r="U204" s="295"/>
      <c r="V204" s="295"/>
      <c r="W204" s="295"/>
      <c r="X204" s="139" t="s">
        <v>257</v>
      </c>
      <c r="Y204" s="298"/>
      <c r="Z204" s="295"/>
      <c r="AA204" s="295"/>
      <c r="AB204" s="295"/>
      <c r="AC204" s="295"/>
      <c r="AD204" s="227"/>
      <c r="AE204" s="96"/>
      <c r="AF204" s="96"/>
      <c r="AG204" s="96"/>
      <c r="AH204" s="96"/>
      <c r="AI204" s="96"/>
      <c r="AJ204" s="96"/>
      <c r="AK204" s="96"/>
      <c r="AL204" s="96"/>
      <c r="AM204" s="96"/>
      <c r="AN204" s="96"/>
      <c r="AO204" s="96"/>
    </row>
    <row r="205" spans="1:41" s="95" customFormat="1" x14ac:dyDescent="0.3">
      <c r="A205" s="96"/>
      <c r="B205" s="123" t="s">
        <v>712</v>
      </c>
      <c r="C205" s="126" t="s">
        <v>710</v>
      </c>
      <c r="D205" s="126" t="s">
        <v>713</v>
      </c>
      <c r="E205" s="127" t="s">
        <v>208</v>
      </c>
      <c r="F205" s="320" t="s">
        <v>256</v>
      </c>
      <c r="G205" s="128"/>
      <c r="H205" s="128"/>
      <c r="I205" s="128"/>
      <c r="J205" s="128"/>
      <c r="K205" s="128"/>
      <c r="L205" s="128"/>
      <c r="M205" s="128"/>
      <c r="N205" s="128"/>
      <c r="O205" s="128"/>
      <c r="P205" s="128"/>
      <c r="Q205" s="128" t="s">
        <v>257</v>
      </c>
      <c r="R205" s="128"/>
      <c r="S205" s="128"/>
      <c r="T205" s="139"/>
      <c r="U205" s="295"/>
      <c r="V205" s="295"/>
      <c r="W205" s="295"/>
      <c r="X205" s="139" t="s">
        <v>257</v>
      </c>
      <c r="Y205" s="298"/>
      <c r="Z205" s="295"/>
      <c r="AA205" s="295"/>
      <c r="AB205" s="295"/>
      <c r="AC205" s="295"/>
      <c r="AD205" s="227"/>
      <c r="AE205" s="96"/>
      <c r="AF205" s="96"/>
      <c r="AG205" s="96"/>
      <c r="AH205" s="96"/>
      <c r="AI205" s="96"/>
      <c r="AJ205" s="96"/>
      <c r="AK205" s="96"/>
      <c r="AL205" s="96"/>
      <c r="AM205" s="96"/>
      <c r="AN205" s="96"/>
      <c r="AO205" s="96"/>
    </row>
    <row r="206" spans="1:41" s="95" customFormat="1" x14ac:dyDescent="0.3">
      <c r="A206" s="96"/>
      <c r="B206" s="123" t="s">
        <v>714</v>
      </c>
      <c r="C206" s="208" t="s">
        <v>715</v>
      </c>
      <c r="D206" s="126" t="s">
        <v>716</v>
      </c>
      <c r="E206" s="127" t="s">
        <v>208</v>
      </c>
      <c r="F206" s="320" t="s">
        <v>256</v>
      </c>
      <c r="G206" s="128"/>
      <c r="H206" s="128"/>
      <c r="I206" s="128"/>
      <c r="J206" s="128"/>
      <c r="K206" s="128"/>
      <c r="L206" s="128"/>
      <c r="M206" s="128"/>
      <c r="N206" s="128"/>
      <c r="O206" s="128"/>
      <c r="P206" s="128"/>
      <c r="Q206" s="128" t="s">
        <v>257</v>
      </c>
      <c r="R206" s="128"/>
      <c r="S206" s="128"/>
      <c r="T206" s="139"/>
      <c r="U206" s="295"/>
      <c r="V206" s="295"/>
      <c r="W206" s="295"/>
      <c r="X206" s="139" t="s">
        <v>257</v>
      </c>
      <c r="Y206" s="298"/>
      <c r="Z206" s="295"/>
      <c r="AA206" s="295"/>
      <c r="AB206" s="295"/>
      <c r="AC206" s="295"/>
      <c r="AD206" s="227"/>
      <c r="AE206" s="96"/>
      <c r="AF206" s="96"/>
      <c r="AG206" s="96"/>
      <c r="AH206" s="96"/>
      <c r="AI206" s="96"/>
      <c r="AJ206" s="96"/>
      <c r="AK206" s="96"/>
      <c r="AL206" s="96"/>
      <c r="AM206" s="96"/>
      <c r="AN206" s="96"/>
      <c r="AO206" s="96"/>
    </row>
    <row r="207" spans="1:41" s="95" customFormat="1" x14ac:dyDescent="0.3">
      <c r="A207" s="96"/>
      <c r="B207" s="123" t="s">
        <v>717</v>
      </c>
      <c r="C207" s="208" t="s">
        <v>715</v>
      </c>
      <c r="D207" s="126" t="s">
        <v>718</v>
      </c>
      <c r="E207" s="127" t="s">
        <v>208</v>
      </c>
      <c r="F207" s="320" t="s">
        <v>256</v>
      </c>
      <c r="G207" s="128"/>
      <c r="H207" s="128"/>
      <c r="I207" s="128"/>
      <c r="J207" s="128"/>
      <c r="K207" s="128"/>
      <c r="L207" s="128"/>
      <c r="M207" s="128"/>
      <c r="N207" s="128"/>
      <c r="O207" s="128"/>
      <c r="P207" s="128"/>
      <c r="Q207" s="128" t="s">
        <v>257</v>
      </c>
      <c r="R207" s="128"/>
      <c r="S207" s="128"/>
      <c r="T207" s="139"/>
      <c r="U207" s="295"/>
      <c r="V207" s="295"/>
      <c r="W207" s="295"/>
      <c r="X207" s="139" t="s">
        <v>257</v>
      </c>
      <c r="Y207" s="298"/>
      <c r="Z207" s="295"/>
      <c r="AA207" s="295"/>
      <c r="AB207" s="295"/>
      <c r="AC207" s="295"/>
      <c r="AD207" s="227"/>
      <c r="AE207" s="96"/>
      <c r="AF207" s="96"/>
      <c r="AG207" s="96"/>
      <c r="AH207" s="96"/>
      <c r="AI207" s="96"/>
      <c r="AJ207" s="96"/>
      <c r="AK207" s="96"/>
      <c r="AL207" s="96"/>
      <c r="AM207" s="96"/>
      <c r="AN207" s="96"/>
      <c r="AO207" s="96"/>
    </row>
    <row r="208" spans="1:41" s="95" customFormat="1" x14ac:dyDescent="0.3">
      <c r="A208" s="96"/>
      <c r="B208" s="123" t="s">
        <v>719</v>
      </c>
      <c r="C208" s="208" t="s">
        <v>715</v>
      </c>
      <c r="D208" s="126" t="s">
        <v>720</v>
      </c>
      <c r="E208" s="127" t="s">
        <v>208</v>
      </c>
      <c r="F208" s="320" t="s">
        <v>256</v>
      </c>
      <c r="G208" s="128"/>
      <c r="H208" s="128"/>
      <c r="I208" s="128"/>
      <c r="J208" s="128"/>
      <c r="K208" s="128"/>
      <c r="L208" s="128"/>
      <c r="M208" s="128"/>
      <c r="N208" s="128"/>
      <c r="O208" s="128"/>
      <c r="P208" s="128"/>
      <c r="Q208" s="128" t="s">
        <v>257</v>
      </c>
      <c r="R208" s="128"/>
      <c r="S208" s="128"/>
      <c r="T208" s="139"/>
      <c r="U208" s="295"/>
      <c r="V208" s="295"/>
      <c r="W208" s="295"/>
      <c r="X208" s="139" t="s">
        <v>257</v>
      </c>
      <c r="Y208" s="298"/>
      <c r="Z208" s="295"/>
      <c r="AA208" s="295"/>
      <c r="AB208" s="295"/>
      <c r="AC208" s="295"/>
      <c r="AD208" s="227"/>
      <c r="AE208" s="96"/>
      <c r="AF208" s="96"/>
      <c r="AG208" s="96"/>
      <c r="AH208" s="96"/>
      <c r="AI208" s="96"/>
      <c r="AJ208" s="96"/>
      <c r="AK208" s="96"/>
      <c r="AL208" s="96"/>
      <c r="AM208" s="96"/>
      <c r="AN208" s="96"/>
      <c r="AO208" s="96"/>
    </row>
    <row r="209" spans="1:41" s="95" customFormat="1" x14ac:dyDescent="0.3">
      <c r="A209" s="96"/>
      <c r="B209" s="123" t="s">
        <v>721</v>
      </c>
      <c r="C209" s="208" t="s">
        <v>715</v>
      </c>
      <c r="D209" s="126" t="s">
        <v>722</v>
      </c>
      <c r="E209" s="127" t="s">
        <v>208</v>
      </c>
      <c r="F209" s="320" t="s">
        <v>256</v>
      </c>
      <c r="G209" s="128"/>
      <c r="H209" s="128"/>
      <c r="I209" s="128"/>
      <c r="J209" s="128"/>
      <c r="K209" s="128"/>
      <c r="L209" s="128"/>
      <c r="M209" s="128"/>
      <c r="N209" s="128"/>
      <c r="O209" s="128"/>
      <c r="P209" s="128"/>
      <c r="Q209" s="128" t="s">
        <v>257</v>
      </c>
      <c r="R209" s="128"/>
      <c r="S209" s="128"/>
      <c r="T209" s="139"/>
      <c r="U209" s="295"/>
      <c r="V209" s="295"/>
      <c r="W209" s="295"/>
      <c r="X209" s="139" t="s">
        <v>257</v>
      </c>
      <c r="Y209" s="298"/>
      <c r="Z209" s="295"/>
      <c r="AA209" s="295"/>
      <c r="AB209" s="295"/>
      <c r="AC209" s="295"/>
      <c r="AD209" s="227"/>
      <c r="AE209" s="96"/>
      <c r="AF209" s="96"/>
      <c r="AG209" s="96"/>
      <c r="AH209" s="96"/>
      <c r="AI209" s="96"/>
      <c r="AJ209" s="96"/>
      <c r="AK209" s="96"/>
      <c r="AL209" s="96"/>
      <c r="AM209" s="96"/>
      <c r="AN209" s="96"/>
      <c r="AO209" s="96"/>
    </row>
    <row r="210" spans="1:41" s="95" customFormat="1" x14ac:dyDescent="0.3">
      <c r="A210" s="96"/>
      <c r="B210" s="123" t="s">
        <v>723</v>
      </c>
      <c r="C210" s="208" t="s">
        <v>724</v>
      </c>
      <c r="D210" s="126" t="s">
        <v>725</v>
      </c>
      <c r="E210" s="127" t="s">
        <v>208</v>
      </c>
      <c r="F210" s="320" t="s">
        <v>256</v>
      </c>
      <c r="G210" s="128"/>
      <c r="H210" s="128"/>
      <c r="I210" s="128"/>
      <c r="J210" s="128"/>
      <c r="K210" s="128"/>
      <c r="L210" s="128"/>
      <c r="M210" s="128"/>
      <c r="N210" s="128"/>
      <c r="O210" s="128"/>
      <c r="P210" s="128"/>
      <c r="Q210" s="128" t="s">
        <v>257</v>
      </c>
      <c r="R210" s="128"/>
      <c r="S210" s="128"/>
      <c r="T210" s="139"/>
      <c r="U210" s="295"/>
      <c r="V210" s="295"/>
      <c r="W210" s="295"/>
      <c r="X210" s="139" t="s">
        <v>257</v>
      </c>
      <c r="Y210" s="298"/>
      <c r="Z210" s="295"/>
      <c r="AA210" s="295"/>
      <c r="AB210" s="295"/>
      <c r="AC210" s="139" t="s">
        <v>257</v>
      </c>
      <c r="AD210" s="227"/>
      <c r="AE210" s="96"/>
      <c r="AF210" s="96"/>
      <c r="AG210" s="96"/>
      <c r="AH210" s="96"/>
      <c r="AI210" s="96"/>
      <c r="AJ210" s="96"/>
      <c r="AK210" s="96"/>
      <c r="AL210" s="96"/>
      <c r="AM210" s="96"/>
      <c r="AN210" s="96"/>
      <c r="AO210" s="96"/>
    </row>
    <row r="211" spans="1:41" s="95" customFormat="1" x14ac:dyDescent="0.3">
      <c r="A211" s="96"/>
      <c r="B211" s="123" t="s">
        <v>726</v>
      </c>
      <c r="C211" s="208" t="s">
        <v>724</v>
      </c>
      <c r="D211" s="126" t="s">
        <v>727</v>
      </c>
      <c r="E211" s="127" t="s">
        <v>208</v>
      </c>
      <c r="F211" s="320" t="s">
        <v>256</v>
      </c>
      <c r="G211" s="128"/>
      <c r="H211" s="128"/>
      <c r="I211" s="128"/>
      <c r="J211" s="128"/>
      <c r="K211" s="128"/>
      <c r="L211" s="128"/>
      <c r="M211" s="128"/>
      <c r="N211" s="128"/>
      <c r="O211" s="128"/>
      <c r="P211" s="128"/>
      <c r="Q211" s="128" t="s">
        <v>257</v>
      </c>
      <c r="R211" s="128"/>
      <c r="S211" s="128"/>
      <c r="T211" s="139"/>
      <c r="U211" s="295"/>
      <c r="V211" s="295"/>
      <c r="W211" s="295"/>
      <c r="X211" s="139" t="s">
        <v>257</v>
      </c>
      <c r="Y211" s="298"/>
      <c r="Z211" s="295"/>
      <c r="AA211" s="295"/>
      <c r="AB211" s="295"/>
      <c r="AC211" s="139" t="s">
        <v>257</v>
      </c>
      <c r="AD211" s="227"/>
      <c r="AE211" s="96"/>
      <c r="AF211" s="96"/>
      <c r="AG211" s="96"/>
      <c r="AH211" s="96"/>
      <c r="AI211" s="96"/>
      <c r="AJ211" s="96"/>
      <c r="AK211" s="96"/>
      <c r="AL211" s="96"/>
      <c r="AM211" s="96"/>
      <c r="AN211" s="96"/>
      <c r="AO211" s="96"/>
    </row>
    <row r="212" spans="1:41" s="95" customFormat="1" x14ac:dyDescent="0.3">
      <c r="A212" s="96"/>
      <c r="B212" s="123" t="s">
        <v>728</v>
      </c>
      <c r="C212" s="208" t="s">
        <v>724</v>
      </c>
      <c r="D212" s="126" t="s">
        <v>729</v>
      </c>
      <c r="E212" s="127" t="s">
        <v>208</v>
      </c>
      <c r="F212" s="320" t="s">
        <v>256</v>
      </c>
      <c r="G212" s="128"/>
      <c r="H212" s="128"/>
      <c r="I212" s="128"/>
      <c r="J212" s="128"/>
      <c r="K212" s="128"/>
      <c r="L212" s="128"/>
      <c r="M212" s="128"/>
      <c r="N212" s="128"/>
      <c r="O212" s="128"/>
      <c r="P212" s="128"/>
      <c r="Q212" s="128" t="s">
        <v>257</v>
      </c>
      <c r="R212" s="128"/>
      <c r="S212" s="128"/>
      <c r="T212" s="139"/>
      <c r="U212" s="295"/>
      <c r="V212" s="295"/>
      <c r="W212" s="295"/>
      <c r="X212" s="139" t="s">
        <v>257</v>
      </c>
      <c r="Y212" s="298"/>
      <c r="Z212" s="295"/>
      <c r="AA212" s="295"/>
      <c r="AB212" s="295"/>
      <c r="AC212" s="139" t="s">
        <v>257</v>
      </c>
      <c r="AD212" s="227"/>
      <c r="AE212" s="96"/>
      <c r="AF212" s="96"/>
      <c r="AG212" s="96"/>
      <c r="AH212" s="96"/>
      <c r="AI212" s="96"/>
      <c r="AJ212" s="96"/>
      <c r="AK212" s="96"/>
      <c r="AL212" s="96"/>
      <c r="AM212" s="96"/>
      <c r="AN212" s="96"/>
      <c r="AO212" s="96"/>
    </row>
    <row r="213" spans="1:41" s="95" customFormat="1" x14ac:dyDescent="0.3">
      <c r="A213" s="96"/>
      <c r="B213" s="123" t="s">
        <v>693</v>
      </c>
      <c r="C213" s="208" t="s">
        <v>724</v>
      </c>
      <c r="D213" s="126" t="s">
        <v>730</v>
      </c>
      <c r="E213" s="127" t="s">
        <v>208</v>
      </c>
      <c r="F213" s="320" t="s">
        <v>256</v>
      </c>
      <c r="G213" s="128"/>
      <c r="H213" s="128"/>
      <c r="I213" s="128"/>
      <c r="J213" s="128"/>
      <c r="K213" s="128"/>
      <c r="L213" s="128"/>
      <c r="M213" s="128"/>
      <c r="N213" s="128"/>
      <c r="O213" s="128"/>
      <c r="P213" s="128"/>
      <c r="Q213" s="128" t="s">
        <v>257</v>
      </c>
      <c r="R213" s="128"/>
      <c r="S213" s="128"/>
      <c r="T213" s="139"/>
      <c r="U213" s="295"/>
      <c r="V213" s="295"/>
      <c r="W213" s="295"/>
      <c r="X213" s="139" t="s">
        <v>257</v>
      </c>
      <c r="Y213" s="298"/>
      <c r="Z213" s="295"/>
      <c r="AA213" s="295"/>
      <c r="AB213" s="295"/>
      <c r="AC213" s="139" t="s">
        <v>257</v>
      </c>
      <c r="AD213" s="227"/>
      <c r="AE213" s="96"/>
      <c r="AF213" s="96"/>
      <c r="AG213" s="96"/>
      <c r="AH213" s="96"/>
      <c r="AI213" s="96"/>
      <c r="AJ213" s="96"/>
      <c r="AK213" s="96"/>
      <c r="AL213" s="96"/>
      <c r="AM213" s="96"/>
      <c r="AN213" s="96"/>
      <c r="AO213" s="96"/>
    </row>
    <row r="214" spans="1:41" x14ac:dyDescent="0.3">
      <c r="A214" s="11"/>
      <c r="B214" s="123" t="s">
        <v>731</v>
      </c>
      <c r="C214" s="208" t="s">
        <v>732</v>
      </c>
      <c r="D214" s="126" t="s">
        <v>733</v>
      </c>
      <c r="E214" s="127" t="s">
        <v>208</v>
      </c>
      <c r="F214" s="320" t="s">
        <v>256</v>
      </c>
      <c r="G214" s="128"/>
      <c r="H214" s="128"/>
      <c r="I214" s="128"/>
      <c r="J214" s="128"/>
      <c r="K214" s="128"/>
      <c r="L214" s="128"/>
      <c r="M214" s="128"/>
      <c r="N214" s="128"/>
      <c r="O214" s="128"/>
      <c r="P214" s="128"/>
      <c r="Q214" s="128"/>
      <c r="R214" s="128" t="s">
        <v>257</v>
      </c>
      <c r="S214" s="128"/>
      <c r="T214" s="139"/>
      <c r="U214" s="295"/>
      <c r="V214" s="295"/>
      <c r="W214" s="295"/>
      <c r="X214" s="298"/>
      <c r="Y214" s="139" t="s">
        <v>257</v>
      </c>
      <c r="Z214" s="295"/>
      <c r="AA214" s="295"/>
      <c r="AB214" s="295"/>
      <c r="AC214" s="295"/>
      <c r="AD214" s="227"/>
      <c r="AE214" s="11"/>
      <c r="AF214" s="11"/>
      <c r="AG214" s="11"/>
      <c r="AH214" s="11"/>
      <c r="AI214" s="11"/>
      <c r="AJ214" s="11"/>
      <c r="AK214" s="11"/>
      <c r="AL214" s="11"/>
      <c r="AM214" s="11"/>
      <c r="AN214" s="11"/>
      <c r="AO214" s="11"/>
    </row>
    <row r="215" spans="1:41" x14ac:dyDescent="0.3">
      <c r="A215" s="11"/>
      <c r="B215" s="123" t="s">
        <v>734</v>
      </c>
      <c r="C215" s="208" t="s">
        <v>732</v>
      </c>
      <c r="D215" s="126" t="s">
        <v>735</v>
      </c>
      <c r="E215" s="127" t="s">
        <v>208</v>
      </c>
      <c r="F215" s="320" t="s">
        <v>256</v>
      </c>
      <c r="G215" s="128"/>
      <c r="H215" s="128"/>
      <c r="I215" s="128"/>
      <c r="J215" s="128"/>
      <c r="K215" s="128"/>
      <c r="L215" s="128"/>
      <c r="M215" s="128"/>
      <c r="N215" s="128"/>
      <c r="O215" s="128"/>
      <c r="P215" s="128"/>
      <c r="Q215" s="128"/>
      <c r="R215" s="128" t="s">
        <v>257</v>
      </c>
      <c r="S215" s="128"/>
      <c r="T215" s="139"/>
      <c r="U215" s="295"/>
      <c r="V215" s="295"/>
      <c r="W215" s="295"/>
      <c r="X215" s="298"/>
      <c r="Y215" s="139" t="s">
        <v>257</v>
      </c>
      <c r="Z215" s="295"/>
      <c r="AA215" s="295"/>
      <c r="AB215" s="295"/>
      <c r="AC215" s="295"/>
      <c r="AD215" s="227"/>
      <c r="AE215" s="11"/>
      <c r="AF215" s="11"/>
      <c r="AG215" s="11"/>
      <c r="AH215" s="11"/>
      <c r="AI215" s="11"/>
      <c r="AJ215" s="11"/>
      <c r="AK215" s="11"/>
      <c r="AL215" s="11"/>
      <c r="AM215" s="11"/>
      <c r="AN215" s="11"/>
      <c r="AO215" s="11"/>
    </row>
    <row r="216" spans="1:41" x14ac:dyDescent="0.3">
      <c r="A216" s="11"/>
      <c r="B216" s="123" t="s">
        <v>736</v>
      </c>
      <c r="C216" s="208" t="s">
        <v>737</v>
      </c>
      <c r="D216" s="126" t="s">
        <v>738</v>
      </c>
      <c r="E216" s="127" t="s">
        <v>208</v>
      </c>
      <c r="F216" s="320" t="s">
        <v>256</v>
      </c>
      <c r="G216" s="128"/>
      <c r="H216" s="128"/>
      <c r="I216" s="128"/>
      <c r="J216" s="128"/>
      <c r="K216" s="128"/>
      <c r="L216" s="128"/>
      <c r="M216" s="128"/>
      <c r="N216" s="128"/>
      <c r="O216" s="128"/>
      <c r="P216" s="128"/>
      <c r="Q216" s="128"/>
      <c r="R216" s="128" t="s">
        <v>257</v>
      </c>
      <c r="S216" s="128"/>
      <c r="T216" s="139"/>
      <c r="U216" s="295"/>
      <c r="V216" s="295"/>
      <c r="W216" s="295"/>
      <c r="X216" s="298"/>
      <c r="Y216" s="139" t="s">
        <v>257</v>
      </c>
      <c r="Z216" s="295"/>
      <c r="AA216" s="295"/>
      <c r="AB216" s="295"/>
      <c r="AC216" s="295"/>
      <c r="AD216" s="227"/>
      <c r="AE216" s="11"/>
      <c r="AF216" s="11"/>
      <c r="AG216" s="11"/>
      <c r="AH216" s="11"/>
      <c r="AI216" s="11"/>
      <c r="AJ216" s="11"/>
      <c r="AK216" s="11"/>
      <c r="AL216" s="11"/>
      <c r="AM216" s="11"/>
      <c r="AN216" s="11"/>
      <c r="AO216" s="11"/>
    </row>
    <row r="217" spans="1:41" x14ac:dyDescent="0.3">
      <c r="A217" s="11"/>
      <c r="B217" s="123" t="s">
        <v>739</v>
      </c>
      <c r="C217" s="208" t="s">
        <v>737</v>
      </c>
      <c r="D217" s="126" t="s">
        <v>740</v>
      </c>
      <c r="E217" s="127" t="s">
        <v>208</v>
      </c>
      <c r="F217" s="320" t="s">
        <v>256</v>
      </c>
      <c r="G217" s="128"/>
      <c r="H217" s="128"/>
      <c r="I217" s="128"/>
      <c r="J217" s="128"/>
      <c r="K217" s="128"/>
      <c r="L217" s="128"/>
      <c r="M217" s="128"/>
      <c r="N217" s="128"/>
      <c r="O217" s="128"/>
      <c r="P217" s="128"/>
      <c r="Q217" s="128"/>
      <c r="R217" s="128" t="s">
        <v>257</v>
      </c>
      <c r="S217" s="128"/>
      <c r="T217" s="139"/>
      <c r="U217" s="295"/>
      <c r="V217" s="295"/>
      <c r="W217" s="295"/>
      <c r="X217" s="298"/>
      <c r="Y217" s="139" t="s">
        <v>257</v>
      </c>
      <c r="Z217" s="295"/>
      <c r="AA217" s="295"/>
      <c r="AB217" s="295"/>
      <c r="AC217" s="295"/>
      <c r="AD217" s="227"/>
      <c r="AE217" s="11"/>
      <c r="AF217" s="11"/>
      <c r="AG217" s="11"/>
      <c r="AH217" s="11"/>
      <c r="AI217" s="11"/>
      <c r="AJ217" s="11"/>
      <c r="AK217" s="11"/>
      <c r="AL217" s="11"/>
      <c r="AM217" s="11"/>
      <c r="AN217" s="11"/>
      <c r="AO217" s="11"/>
    </row>
    <row r="218" spans="1:41" x14ac:dyDescent="0.3">
      <c r="A218" s="11"/>
      <c r="B218" s="123" t="s">
        <v>741</v>
      </c>
      <c r="C218" s="208" t="s">
        <v>737</v>
      </c>
      <c r="D218" s="126" t="s">
        <v>742</v>
      </c>
      <c r="E218" s="127" t="s">
        <v>208</v>
      </c>
      <c r="F218" s="320" t="s">
        <v>256</v>
      </c>
      <c r="G218" s="128"/>
      <c r="H218" s="128"/>
      <c r="I218" s="128"/>
      <c r="J218" s="128"/>
      <c r="K218" s="128"/>
      <c r="L218" s="128"/>
      <c r="M218" s="128"/>
      <c r="N218" s="128"/>
      <c r="O218" s="128"/>
      <c r="P218" s="128"/>
      <c r="Q218" s="128"/>
      <c r="R218" s="128" t="s">
        <v>257</v>
      </c>
      <c r="S218" s="128"/>
      <c r="T218" s="139"/>
      <c r="U218" s="295"/>
      <c r="V218" s="295"/>
      <c r="W218" s="295"/>
      <c r="X218" s="298"/>
      <c r="Y218" s="139" t="s">
        <v>257</v>
      </c>
      <c r="Z218" s="295"/>
      <c r="AA218" s="295"/>
      <c r="AB218" s="295"/>
      <c r="AC218" s="295"/>
      <c r="AD218" s="227"/>
      <c r="AE218" s="11"/>
      <c r="AF218" s="11"/>
      <c r="AG218" s="11"/>
      <c r="AH218" s="11"/>
      <c r="AI218" s="11"/>
      <c r="AJ218" s="11"/>
      <c r="AK218" s="11"/>
      <c r="AL218" s="11"/>
      <c r="AM218" s="11"/>
      <c r="AN218" s="11"/>
      <c r="AO218" s="11"/>
    </row>
    <row r="219" spans="1:41" x14ac:dyDescent="0.3">
      <c r="A219" s="11"/>
      <c r="B219" s="123" t="s">
        <v>743</v>
      </c>
      <c r="C219" s="208" t="s">
        <v>744</v>
      </c>
      <c r="D219" s="126" t="s">
        <v>745</v>
      </c>
      <c r="E219" s="127" t="s">
        <v>208</v>
      </c>
      <c r="F219" s="320" t="s">
        <v>307</v>
      </c>
      <c r="G219" s="128"/>
      <c r="H219" s="128"/>
      <c r="I219" s="128"/>
      <c r="J219" s="128"/>
      <c r="K219" s="128"/>
      <c r="L219" s="128"/>
      <c r="M219" s="128"/>
      <c r="N219" s="128"/>
      <c r="O219" s="128"/>
      <c r="P219" s="128"/>
      <c r="Q219" s="128"/>
      <c r="R219" s="128" t="s">
        <v>257</v>
      </c>
      <c r="S219" s="128"/>
      <c r="T219" s="139"/>
      <c r="U219" s="295"/>
      <c r="V219" s="295"/>
      <c r="W219" s="295"/>
      <c r="X219" s="298"/>
      <c r="Y219" s="139" t="s">
        <v>257</v>
      </c>
      <c r="Z219" s="295"/>
      <c r="AA219" s="295"/>
      <c r="AB219" s="295"/>
      <c r="AC219" s="295"/>
      <c r="AD219" s="227"/>
      <c r="AE219" s="11"/>
      <c r="AF219" s="11"/>
      <c r="AG219" s="11"/>
      <c r="AH219" s="11"/>
      <c r="AI219" s="11"/>
      <c r="AJ219" s="11"/>
      <c r="AK219" s="11"/>
      <c r="AL219" s="11"/>
      <c r="AM219" s="11"/>
      <c r="AN219" s="11"/>
      <c r="AO219" s="11"/>
    </row>
    <row r="220" spans="1:41" x14ac:dyDescent="0.3">
      <c r="A220" s="11"/>
      <c r="B220" s="123" t="s">
        <v>746</v>
      </c>
      <c r="C220" s="208" t="s">
        <v>747</v>
      </c>
      <c r="D220" s="126" t="s">
        <v>748</v>
      </c>
      <c r="E220" s="127" t="s">
        <v>208</v>
      </c>
      <c r="F220" s="320" t="s">
        <v>256</v>
      </c>
      <c r="G220" s="128"/>
      <c r="H220" s="128"/>
      <c r="I220" s="128"/>
      <c r="J220" s="128"/>
      <c r="K220" s="128"/>
      <c r="L220" s="128"/>
      <c r="M220" s="128"/>
      <c r="N220" s="128"/>
      <c r="O220" s="128"/>
      <c r="P220" s="128"/>
      <c r="Q220" s="128"/>
      <c r="R220" s="128" t="s">
        <v>257</v>
      </c>
      <c r="S220" s="128"/>
      <c r="T220" s="139"/>
      <c r="U220" s="295"/>
      <c r="V220" s="295"/>
      <c r="W220" s="295"/>
      <c r="X220" s="298"/>
      <c r="Y220" s="139" t="s">
        <v>257</v>
      </c>
      <c r="Z220" s="295"/>
      <c r="AA220" s="295"/>
      <c r="AB220" s="295"/>
      <c r="AC220" s="295"/>
      <c r="AD220" s="227"/>
      <c r="AE220" s="11"/>
      <c r="AF220" s="11"/>
      <c r="AG220" s="11"/>
      <c r="AH220" s="11"/>
      <c r="AI220" s="11"/>
      <c r="AJ220" s="11"/>
      <c r="AK220" s="11"/>
      <c r="AL220" s="11"/>
      <c r="AM220" s="11"/>
      <c r="AN220" s="11"/>
      <c r="AO220" s="11"/>
    </row>
    <row r="221" spans="1:41" x14ac:dyDescent="0.3">
      <c r="A221" s="11"/>
      <c r="B221" s="123" t="s">
        <v>749</v>
      </c>
      <c r="C221" s="208" t="s">
        <v>747</v>
      </c>
      <c r="D221" s="126" t="s">
        <v>750</v>
      </c>
      <c r="E221" s="127" t="s">
        <v>208</v>
      </c>
      <c r="F221" s="320" t="s">
        <v>256</v>
      </c>
      <c r="G221" s="128"/>
      <c r="H221" s="128"/>
      <c r="I221" s="128"/>
      <c r="J221" s="128"/>
      <c r="K221" s="128"/>
      <c r="L221" s="128"/>
      <c r="M221" s="128"/>
      <c r="N221" s="128"/>
      <c r="O221" s="128"/>
      <c r="P221" s="128"/>
      <c r="Q221" s="128"/>
      <c r="R221" s="128" t="s">
        <v>257</v>
      </c>
      <c r="S221" s="128"/>
      <c r="T221" s="139"/>
      <c r="U221" s="295"/>
      <c r="V221" s="295"/>
      <c r="W221" s="295"/>
      <c r="X221" s="298"/>
      <c r="Y221" s="139" t="s">
        <v>257</v>
      </c>
      <c r="Z221" s="295"/>
      <c r="AA221" s="295"/>
      <c r="AB221" s="295"/>
      <c r="AC221" s="295"/>
      <c r="AD221" s="227"/>
      <c r="AE221" s="11"/>
      <c r="AF221" s="11"/>
      <c r="AG221" s="11"/>
      <c r="AH221" s="11"/>
      <c r="AI221" s="11"/>
      <c r="AJ221" s="11"/>
      <c r="AK221" s="11"/>
      <c r="AL221" s="11"/>
      <c r="AM221" s="11"/>
      <c r="AN221" s="11"/>
      <c r="AO221" s="11"/>
    </row>
    <row r="222" spans="1:41" x14ac:dyDescent="0.3">
      <c r="A222" s="11"/>
      <c r="B222" s="123" t="s">
        <v>751</v>
      </c>
      <c r="C222" s="136" t="s">
        <v>752</v>
      </c>
      <c r="D222" s="126" t="s">
        <v>753</v>
      </c>
      <c r="E222" s="127" t="s">
        <v>208</v>
      </c>
      <c r="F222" s="320" t="s">
        <v>256</v>
      </c>
      <c r="G222" s="128"/>
      <c r="H222" s="128"/>
      <c r="I222" s="128"/>
      <c r="J222" s="128"/>
      <c r="K222" s="128"/>
      <c r="L222" s="128"/>
      <c r="M222" s="128"/>
      <c r="N222" s="128"/>
      <c r="O222" s="128"/>
      <c r="P222" s="128"/>
      <c r="Q222" s="128"/>
      <c r="R222" s="128" t="s">
        <v>257</v>
      </c>
      <c r="S222" s="128"/>
      <c r="T222" s="139"/>
      <c r="U222" s="295"/>
      <c r="V222" s="295"/>
      <c r="W222" s="295"/>
      <c r="X222" s="298"/>
      <c r="Y222" s="139" t="s">
        <v>257</v>
      </c>
      <c r="Z222" s="295"/>
      <c r="AA222" s="295"/>
      <c r="AB222" s="295"/>
      <c r="AC222" s="295"/>
      <c r="AD222" s="227"/>
      <c r="AE222" s="11"/>
      <c r="AF222" s="11"/>
      <c r="AG222" s="11"/>
      <c r="AH222" s="11"/>
      <c r="AI222" s="11"/>
      <c r="AJ222" s="11"/>
      <c r="AK222" s="11"/>
      <c r="AL222" s="11"/>
      <c r="AM222" s="11"/>
      <c r="AN222" s="11"/>
      <c r="AO222" s="11"/>
    </row>
    <row r="223" spans="1:41" x14ac:dyDescent="0.3">
      <c r="A223" s="11"/>
      <c r="B223" s="123" t="s">
        <v>754</v>
      </c>
      <c r="C223" s="136" t="s">
        <v>755</v>
      </c>
      <c r="D223" s="202" t="s">
        <v>756</v>
      </c>
      <c r="E223" s="127" t="s">
        <v>208</v>
      </c>
      <c r="F223" s="320" t="s">
        <v>256</v>
      </c>
      <c r="G223" s="128"/>
      <c r="H223" s="128"/>
      <c r="I223" s="128"/>
      <c r="J223" s="128"/>
      <c r="K223" s="128"/>
      <c r="L223" s="128"/>
      <c r="M223" s="128"/>
      <c r="N223" s="128"/>
      <c r="O223" s="128"/>
      <c r="P223" s="128"/>
      <c r="Q223" s="128"/>
      <c r="R223" s="128" t="s">
        <v>257</v>
      </c>
      <c r="S223" s="128"/>
      <c r="T223" s="139"/>
      <c r="U223" s="295"/>
      <c r="V223" s="295"/>
      <c r="W223" s="295"/>
      <c r="X223" s="298"/>
      <c r="Y223" s="139" t="s">
        <v>257</v>
      </c>
      <c r="Z223" s="295"/>
      <c r="AA223" s="295"/>
      <c r="AB223" s="295"/>
      <c r="AC223" s="295"/>
      <c r="AD223" s="227"/>
      <c r="AE223" s="11"/>
      <c r="AF223" s="11"/>
      <c r="AG223" s="11"/>
      <c r="AH223" s="11"/>
      <c r="AI223" s="11"/>
      <c r="AJ223" s="11"/>
      <c r="AK223" s="11"/>
      <c r="AL223" s="11"/>
      <c r="AM223" s="11"/>
      <c r="AN223" s="11"/>
      <c r="AO223" s="11"/>
    </row>
    <row r="224" spans="1:41" ht="28.8" x14ac:dyDescent="0.3">
      <c r="A224" s="11"/>
      <c r="B224" s="325" t="s">
        <v>757</v>
      </c>
      <c r="C224" s="208" t="s">
        <v>758</v>
      </c>
      <c r="D224" s="126" t="s">
        <v>759</v>
      </c>
      <c r="E224" s="127" t="s">
        <v>208</v>
      </c>
      <c r="F224" s="320" t="s">
        <v>256</v>
      </c>
      <c r="G224" s="128"/>
      <c r="H224" s="128"/>
      <c r="I224" s="128"/>
      <c r="J224" s="128"/>
      <c r="K224" s="128"/>
      <c r="L224" s="128"/>
      <c r="M224" s="128"/>
      <c r="N224" s="128"/>
      <c r="O224" s="128"/>
      <c r="P224" s="128"/>
      <c r="Q224" s="128"/>
      <c r="R224" s="128"/>
      <c r="S224" s="128" t="s">
        <v>257</v>
      </c>
      <c r="T224" s="139"/>
      <c r="U224" s="295"/>
      <c r="V224" s="295"/>
      <c r="W224" s="295"/>
      <c r="X224" s="298"/>
      <c r="Y224" s="139" t="s">
        <v>257</v>
      </c>
      <c r="Z224" s="295"/>
      <c r="AA224" s="295"/>
      <c r="AB224" s="295"/>
      <c r="AC224" s="295"/>
      <c r="AD224" s="227"/>
      <c r="AE224" s="11"/>
      <c r="AF224" s="11"/>
      <c r="AG224" s="11"/>
      <c r="AH224" s="11"/>
      <c r="AI224" s="11"/>
      <c r="AJ224" s="11"/>
      <c r="AK224" s="11"/>
      <c r="AL224" s="11"/>
      <c r="AM224" s="11"/>
      <c r="AN224" s="11"/>
      <c r="AO224" s="11"/>
    </row>
    <row r="225" spans="1:41" ht="28.8" x14ac:dyDescent="0.3">
      <c r="A225" s="11"/>
      <c r="B225" s="325" t="s">
        <v>760</v>
      </c>
      <c r="C225" s="208" t="s">
        <v>758</v>
      </c>
      <c r="D225" s="126" t="s">
        <v>761</v>
      </c>
      <c r="E225" s="127" t="s">
        <v>208</v>
      </c>
      <c r="F225" s="320" t="s">
        <v>256</v>
      </c>
      <c r="G225" s="128"/>
      <c r="H225" s="128"/>
      <c r="I225" s="128"/>
      <c r="J225" s="128"/>
      <c r="K225" s="128"/>
      <c r="L225" s="128"/>
      <c r="M225" s="128"/>
      <c r="N225" s="128"/>
      <c r="O225" s="128"/>
      <c r="P225" s="128"/>
      <c r="Q225" s="128"/>
      <c r="R225" s="128"/>
      <c r="S225" s="128" t="s">
        <v>257</v>
      </c>
      <c r="T225" s="139"/>
      <c r="U225" s="295"/>
      <c r="V225" s="295"/>
      <c r="W225" s="295"/>
      <c r="X225" s="298"/>
      <c r="Y225" s="139" t="s">
        <v>257</v>
      </c>
      <c r="Z225" s="295"/>
      <c r="AA225" s="295"/>
      <c r="AB225" s="295"/>
      <c r="AC225" s="295"/>
      <c r="AD225" s="227"/>
      <c r="AE225" s="11"/>
      <c r="AF225" s="11"/>
      <c r="AG225" s="11"/>
      <c r="AH225" s="11"/>
      <c r="AI225" s="11"/>
      <c r="AJ225" s="11"/>
      <c r="AK225" s="11"/>
      <c r="AL225" s="11"/>
      <c r="AM225" s="11"/>
      <c r="AN225" s="11"/>
      <c r="AO225" s="11"/>
    </row>
    <row r="226" spans="1:41" x14ac:dyDescent="0.3">
      <c r="A226" s="11"/>
      <c r="B226" s="325" t="s">
        <v>762</v>
      </c>
      <c r="C226" s="208" t="s">
        <v>763</v>
      </c>
      <c r="D226" s="126" t="s">
        <v>764</v>
      </c>
      <c r="E226" s="127" t="s">
        <v>208</v>
      </c>
      <c r="F226" s="320" t="s">
        <v>256</v>
      </c>
      <c r="G226" s="128"/>
      <c r="H226" s="128"/>
      <c r="I226" s="128"/>
      <c r="J226" s="128"/>
      <c r="K226" s="128"/>
      <c r="L226" s="128"/>
      <c r="M226" s="128"/>
      <c r="N226" s="128"/>
      <c r="O226" s="128"/>
      <c r="P226" s="128"/>
      <c r="Q226" s="128"/>
      <c r="R226" s="128"/>
      <c r="S226" s="128" t="s">
        <v>257</v>
      </c>
      <c r="T226" s="139"/>
      <c r="U226" s="295"/>
      <c r="V226" s="295"/>
      <c r="W226" s="295"/>
      <c r="X226" s="298"/>
      <c r="Y226" s="139" t="s">
        <v>257</v>
      </c>
      <c r="Z226" s="295"/>
      <c r="AA226" s="295"/>
      <c r="AB226" s="295"/>
      <c r="AC226" s="295"/>
      <c r="AD226" s="227"/>
      <c r="AE226" s="11"/>
      <c r="AF226" s="11"/>
      <c r="AG226" s="11"/>
      <c r="AH226" s="11"/>
      <c r="AI226" s="11"/>
      <c r="AJ226" s="11"/>
      <c r="AK226" s="11"/>
      <c r="AL226" s="11"/>
      <c r="AM226" s="11"/>
      <c r="AN226" s="11"/>
      <c r="AO226" s="11"/>
    </row>
    <row r="227" spans="1:41" x14ac:dyDescent="0.3">
      <c r="A227" s="11"/>
      <c r="B227" s="325" t="s">
        <v>765</v>
      </c>
      <c r="C227" s="208" t="s">
        <v>763</v>
      </c>
      <c r="D227" s="126" t="s">
        <v>766</v>
      </c>
      <c r="E227" s="127" t="s">
        <v>208</v>
      </c>
      <c r="F227" s="320" t="s">
        <v>256</v>
      </c>
      <c r="G227" s="128"/>
      <c r="H227" s="128"/>
      <c r="I227" s="128"/>
      <c r="J227" s="128"/>
      <c r="K227" s="128"/>
      <c r="L227" s="128"/>
      <c r="M227" s="128"/>
      <c r="N227" s="128"/>
      <c r="O227" s="128"/>
      <c r="P227" s="128"/>
      <c r="Q227" s="128"/>
      <c r="R227" s="128"/>
      <c r="S227" s="128" t="s">
        <v>257</v>
      </c>
      <c r="T227" s="139"/>
      <c r="U227" s="295"/>
      <c r="V227" s="295"/>
      <c r="W227" s="295"/>
      <c r="X227" s="298"/>
      <c r="Y227" s="139" t="s">
        <v>257</v>
      </c>
      <c r="Z227" s="295"/>
      <c r="AA227" s="295"/>
      <c r="AB227" s="295"/>
      <c r="AC227" s="295"/>
      <c r="AD227" s="227"/>
      <c r="AE227" s="11"/>
      <c r="AF227" s="11"/>
      <c r="AG227" s="11"/>
      <c r="AH227" s="11"/>
      <c r="AI227" s="11"/>
      <c r="AJ227" s="11"/>
      <c r="AK227" s="11"/>
      <c r="AL227" s="11"/>
      <c r="AM227" s="11"/>
      <c r="AN227" s="11"/>
      <c r="AO227" s="11"/>
    </row>
    <row r="228" spans="1:41" x14ac:dyDescent="0.3">
      <c r="A228" s="11"/>
      <c r="B228" s="325" t="s">
        <v>767</v>
      </c>
      <c r="C228" s="208" t="s">
        <v>768</v>
      </c>
      <c r="D228" s="126" t="s">
        <v>769</v>
      </c>
      <c r="E228" s="127" t="s">
        <v>208</v>
      </c>
      <c r="F228" s="320" t="s">
        <v>256</v>
      </c>
      <c r="G228" s="128"/>
      <c r="H228" s="128"/>
      <c r="I228" s="128"/>
      <c r="J228" s="128"/>
      <c r="K228" s="128"/>
      <c r="L228" s="128"/>
      <c r="M228" s="128"/>
      <c r="N228" s="128"/>
      <c r="O228" s="128"/>
      <c r="P228" s="128"/>
      <c r="Q228" s="128"/>
      <c r="R228" s="128"/>
      <c r="S228" s="128" t="s">
        <v>257</v>
      </c>
      <c r="T228" s="139"/>
      <c r="U228" s="295"/>
      <c r="V228" s="295"/>
      <c r="W228" s="295"/>
      <c r="X228" s="298"/>
      <c r="Y228" s="139" t="s">
        <v>257</v>
      </c>
      <c r="Z228" s="295"/>
      <c r="AA228" s="295"/>
      <c r="AB228" s="295"/>
      <c r="AC228" s="295"/>
      <c r="AD228" s="227"/>
      <c r="AE228" s="11"/>
      <c r="AF228" s="11"/>
      <c r="AG228" s="11"/>
      <c r="AH228" s="11"/>
      <c r="AI228" s="11"/>
      <c r="AJ228" s="11"/>
      <c r="AK228" s="11"/>
      <c r="AL228" s="11"/>
      <c r="AM228" s="11"/>
      <c r="AN228" s="11"/>
      <c r="AO228" s="11"/>
    </row>
    <row r="229" spans="1:41" x14ac:dyDescent="0.3">
      <c r="A229" s="11"/>
      <c r="B229" s="325" t="s">
        <v>770</v>
      </c>
      <c r="C229" s="208" t="s">
        <v>768</v>
      </c>
      <c r="D229" s="126" t="s">
        <v>771</v>
      </c>
      <c r="E229" s="127" t="s">
        <v>208</v>
      </c>
      <c r="F229" s="320" t="s">
        <v>256</v>
      </c>
      <c r="G229" s="128"/>
      <c r="H229" s="128"/>
      <c r="I229" s="128"/>
      <c r="J229" s="128"/>
      <c r="K229" s="128"/>
      <c r="L229" s="128"/>
      <c r="M229" s="128"/>
      <c r="N229" s="128"/>
      <c r="O229" s="128"/>
      <c r="P229" s="128"/>
      <c r="Q229" s="128"/>
      <c r="R229" s="128"/>
      <c r="S229" s="128" t="s">
        <v>257</v>
      </c>
      <c r="T229" s="139"/>
      <c r="U229" s="295"/>
      <c r="V229" s="295"/>
      <c r="W229" s="295"/>
      <c r="X229" s="298"/>
      <c r="Y229" s="139" t="s">
        <v>257</v>
      </c>
      <c r="Z229" s="295"/>
      <c r="AA229" s="295"/>
      <c r="AB229" s="295"/>
      <c r="AC229" s="295"/>
      <c r="AD229" s="227"/>
      <c r="AE229" s="11"/>
      <c r="AF229" s="11"/>
      <c r="AG229" s="11"/>
      <c r="AH229" s="11"/>
      <c r="AI229" s="11"/>
      <c r="AJ229" s="11"/>
      <c r="AK229" s="11"/>
      <c r="AL229" s="11"/>
      <c r="AM229" s="11"/>
      <c r="AN229" s="11"/>
      <c r="AO229" s="11"/>
    </row>
    <row r="230" spans="1:41" x14ac:dyDescent="0.3">
      <c r="A230" s="11"/>
      <c r="B230" s="325" t="s">
        <v>772</v>
      </c>
      <c r="C230" s="208" t="s">
        <v>768</v>
      </c>
      <c r="D230" s="126" t="s">
        <v>773</v>
      </c>
      <c r="E230" s="127" t="s">
        <v>208</v>
      </c>
      <c r="F230" s="320" t="s">
        <v>256</v>
      </c>
      <c r="G230" s="128"/>
      <c r="H230" s="128"/>
      <c r="I230" s="128"/>
      <c r="J230" s="128"/>
      <c r="K230" s="128"/>
      <c r="L230" s="128"/>
      <c r="M230" s="128"/>
      <c r="N230" s="128"/>
      <c r="O230" s="128"/>
      <c r="P230" s="128"/>
      <c r="Q230" s="128"/>
      <c r="R230" s="128"/>
      <c r="S230" s="128" t="s">
        <v>257</v>
      </c>
      <c r="T230" s="139"/>
      <c r="U230" s="295"/>
      <c r="V230" s="295"/>
      <c r="W230" s="295"/>
      <c r="X230" s="298"/>
      <c r="Y230" s="139" t="s">
        <v>257</v>
      </c>
      <c r="Z230" s="295"/>
      <c r="AA230" s="295"/>
      <c r="AB230" s="295"/>
      <c r="AC230" s="295"/>
      <c r="AD230" s="227"/>
      <c r="AE230" s="11"/>
      <c r="AF230" s="11"/>
      <c r="AG230" s="11"/>
      <c r="AH230" s="11"/>
      <c r="AI230" s="11"/>
      <c r="AJ230" s="11"/>
      <c r="AK230" s="11"/>
      <c r="AL230" s="11"/>
      <c r="AM230" s="11"/>
      <c r="AN230" s="11"/>
      <c r="AO230" s="11"/>
    </row>
    <row r="231" spans="1:41" x14ac:dyDescent="0.3">
      <c r="A231" s="11"/>
      <c r="B231" s="325" t="s">
        <v>774</v>
      </c>
      <c r="C231" s="136" t="s">
        <v>775</v>
      </c>
      <c r="D231" s="126" t="s">
        <v>776</v>
      </c>
      <c r="E231" s="127" t="s">
        <v>208</v>
      </c>
      <c r="F231" s="320" t="s">
        <v>256</v>
      </c>
      <c r="G231" s="128"/>
      <c r="H231" s="128"/>
      <c r="I231" s="128"/>
      <c r="J231" s="128"/>
      <c r="K231" s="128"/>
      <c r="L231" s="128"/>
      <c r="M231" s="128"/>
      <c r="N231" s="128"/>
      <c r="O231" s="128"/>
      <c r="P231" s="128"/>
      <c r="Q231" s="128"/>
      <c r="R231" s="128"/>
      <c r="S231" s="128" t="s">
        <v>257</v>
      </c>
      <c r="T231" s="139"/>
      <c r="U231" s="295"/>
      <c r="V231" s="295"/>
      <c r="W231" s="295"/>
      <c r="X231" s="298"/>
      <c r="Y231" s="139" t="s">
        <v>257</v>
      </c>
      <c r="Z231" s="295"/>
      <c r="AA231" s="295"/>
      <c r="AB231" s="295"/>
      <c r="AC231" s="295"/>
      <c r="AD231" s="227"/>
      <c r="AE231" s="11"/>
      <c r="AF231" s="11"/>
      <c r="AG231" s="11"/>
      <c r="AH231" s="11"/>
      <c r="AI231" s="11"/>
      <c r="AJ231" s="11"/>
      <c r="AK231" s="11"/>
      <c r="AL231" s="11"/>
      <c r="AM231" s="11"/>
      <c r="AN231" s="11"/>
      <c r="AO231" s="11"/>
    </row>
    <row r="232" spans="1:41" x14ac:dyDescent="0.3">
      <c r="A232" s="11"/>
      <c r="B232" s="325" t="s">
        <v>777</v>
      </c>
      <c r="C232" s="136" t="s">
        <v>778</v>
      </c>
      <c r="D232" s="126" t="s">
        <v>779</v>
      </c>
      <c r="E232" s="127" t="s">
        <v>208</v>
      </c>
      <c r="F232" s="320" t="s">
        <v>256</v>
      </c>
      <c r="G232" s="128"/>
      <c r="H232" s="128"/>
      <c r="I232" s="128"/>
      <c r="J232" s="128"/>
      <c r="K232" s="128"/>
      <c r="L232" s="128"/>
      <c r="M232" s="128"/>
      <c r="N232" s="128"/>
      <c r="O232" s="128"/>
      <c r="P232" s="128"/>
      <c r="Q232" s="128"/>
      <c r="R232" s="128"/>
      <c r="S232" s="128" t="s">
        <v>257</v>
      </c>
      <c r="T232" s="139"/>
      <c r="U232" s="295"/>
      <c r="V232" s="295"/>
      <c r="W232" s="295"/>
      <c r="X232" s="298"/>
      <c r="Y232" s="139" t="s">
        <v>257</v>
      </c>
      <c r="Z232" s="295"/>
      <c r="AA232" s="295"/>
      <c r="AB232" s="295"/>
      <c r="AC232" s="295"/>
      <c r="AD232" s="227"/>
      <c r="AE232" s="11"/>
      <c r="AF232" s="11"/>
      <c r="AG232" s="11"/>
      <c r="AH232" s="11"/>
      <c r="AI232" s="11"/>
      <c r="AJ232" s="11"/>
      <c r="AK232" s="11"/>
      <c r="AL232" s="11"/>
      <c r="AM232" s="11"/>
      <c r="AN232" s="11"/>
      <c r="AO232" s="11"/>
    </row>
    <row r="233" spans="1:41" x14ac:dyDescent="0.3">
      <c r="B233" s="325" t="s">
        <v>780</v>
      </c>
      <c r="C233" s="136" t="s">
        <v>781</v>
      </c>
      <c r="D233" s="126" t="s">
        <v>782</v>
      </c>
      <c r="E233" s="127" t="s">
        <v>208</v>
      </c>
      <c r="F233" s="320" t="s">
        <v>256</v>
      </c>
      <c r="G233" s="128"/>
      <c r="H233" s="128"/>
      <c r="I233" s="128"/>
      <c r="J233" s="128"/>
      <c r="K233" s="128"/>
      <c r="L233" s="128"/>
      <c r="M233" s="128"/>
      <c r="N233" s="128"/>
      <c r="O233" s="128"/>
      <c r="P233" s="128"/>
      <c r="Q233" s="128"/>
      <c r="R233" s="128"/>
      <c r="S233" s="128" t="s">
        <v>257</v>
      </c>
      <c r="T233" s="139"/>
      <c r="U233" s="295"/>
      <c r="V233" s="295"/>
      <c r="W233" s="295"/>
      <c r="X233" s="298"/>
      <c r="Y233" s="139" t="s">
        <v>257</v>
      </c>
      <c r="Z233" s="295"/>
      <c r="AA233" s="295"/>
      <c r="AB233" s="295"/>
      <c r="AC233" s="295"/>
      <c r="AD233" s="227"/>
    </row>
    <row r="234" spans="1:41" x14ac:dyDescent="0.3">
      <c r="C234"/>
      <c r="D234" s="315"/>
      <c r="E234"/>
      <c r="F234"/>
      <c r="G234"/>
      <c r="H234"/>
      <c r="I234"/>
      <c r="J234"/>
      <c r="K234"/>
      <c r="L234"/>
      <c r="M234"/>
      <c r="N234"/>
      <c r="O234"/>
      <c r="P234"/>
      <c r="Q234"/>
      <c r="R234"/>
      <c r="S234"/>
      <c r="T234"/>
      <c r="U234"/>
      <c r="V234"/>
      <c r="W234"/>
      <c r="X234"/>
      <c r="Y234"/>
      <c r="Z234"/>
      <c r="AA234"/>
      <c r="AB234"/>
      <c r="AC234"/>
    </row>
    <row r="235" spans="1:41" x14ac:dyDescent="0.3">
      <c r="C235"/>
      <c r="D235" s="315"/>
      <c r="E235"/>
      <c r="F235"/>
      <c r="G235"/>
      <c r="H235"/>
      <c r="I235"/>
      <c r="J235"/>
      <c r="K235"/>
      <c r="L235"/>
      <c r="M235"/>
      <c r="N235"/>
      <c r="O235"/>
      <c r="P235"/>
      <c r="Q235"/>
      <c r="R235"/>
      <c r="S235"/>
      <c r="T235"/>
      <c r="U235"/>
      <c r="V235"/>
      <c r="W235"/>
      <c r="X235"/>
      <c r="Y235"/>
      <c r="Z235"/>
      <c r="AA235"/>
      <c r="AB235"/>
      <c r="AC235"/>
    </row>
    <row r="236" spans="1:41" x14ac:dyDescent="0.3">
      <c r="C236"/>
      <c r="D236" s="315"/>
      <c r="E236"/>
      <c r="F236"/>
      <c r="G236"/>
      <c r="H236"/>
      <c r="I236"/>
      <c r="J236"/>
      <c r="K236"/>
      <c r="L236"/>
      <c r="M236"/>
      <c r="N236"/>
      <c r="O236"/>
      <c r="P236"/>
      <c r="Q236"/>
      <c r="R236"/>
      <c r="S236"/>
      <c r="T236"/>
      <c r="U236"/>
      <c r="V236"/>
      <c r="W236"/>
      <c r="X236"/>
      <c r="Y236"/>
      <c r="Z236"/>
      <c r="AA236"/>
      <c r="AB236"/>
      <c r="AC236"/>
    </row>
    <row r="237" spans="1:41" x14ac:dyDescent="0.3">
      <c r="C237"/>
      <c r="D237" s="315"/>
      <c r="E237"/>
      <c r="F237"/>
      <c r="G237"/>
      <c r="H237"/>
      <c r="I237"/>
      <c r="J237"/>
      <c r="K237"/>
      <c r="L237"/>
      <c r="M237"/>
      <c r="N237"/>
      <c r="O237"/>
      <c r="P237"/>
      <c r="Q237"/>
      <c r="R237"/>
      <c r="S237"/>
      <c r="T237"/>
      <c r="U237"/>
      <c r="V237"/>
      <c r="W237"/>
      <c r="X237"/>
      <c r="Y237"/>
      <c r="Z237"/>
      <c r="AA237"/>
      <c r="AB237"/>
      <c r="AC237"/>
    </row>
    <row r="238" spans="1:41" ht="33" customHeight="1" x14ac:dyDescent="0.3">
      <c r="C238"/>
      <c r="D238" s="315"/>
      <c r="E238"/>
      <c r="F238"/>
      <c r="G238"/>
      <c r="H238"/>
      <c r="I238"/>
      <c r="J238"/>
      <c r="K238"/>
      <c r="L238"/>
      <c r="M238"/>
      <c r="N238"/>
      <c r="O238"/>
      <c r="P238"/>
      <c r="Q238"/>
      <c r="R238"/>
      <c r="S238"/>
      <c r="T238"/>
      <c r="U238"/>
      <c r="V238"/>
      <c r="W238"/>
      <c r="X238"/>
      <c r="Y238"/>
      <c r="Z238"/>
      <c r="AA238"/>
      <c r="AB238"/>
      <c r="AC238"/>
    </row>
    <row r="239" spans="1:41" x14ac:dyDescent="0.3">
      <c r="C239"/>
      <c r="D239" s="315"/>
      <c r="E239"/>
      <c r="F239"/>
      <c r="G239"/>
      <c r="H239"/>
      <c r="I239"/>
      <c r="J239"/>
      <c r="K239"/>
      <c r="L239"/>
      <c r="M239"/>
      <c r="N239"/>
      <c r="O239"/>
      <c r="P239"/>
      <c r="Q239"/>
      <c r="R239"/>
      <c r="S239"/>
      <c r="T239"/>
      <c r="U239"/>
      <c r="V239"/>
      <c r="W239"/>
      <c r="X239"/>
      <c r="Y239"/>
      <c r="Z239"/>
      <c r="AA239"/>
      <c r="AB239"/>
      <c r="AC239"/>
    </row>
    <row r="240" spans="1:41" ht="18.75" customHeight="1" x14ac:dyDescent="0.3">
      <c r="C240"/>
      <c r="D240" s="315"/>
      <c r="E240"/>
      <c r="F240"/>
      <c r="G240"/>
      <c r="H240"/>
      <c r="I240"/>
      <c r="J240"/>
      <c r="K240"/>
      <c r="L240"/>
      <c r="M240"/>
      <c r="N240"/>
      <c r="O240"/>
      <c r="P240"/>
      <c r="Q240"/>
      <c r="R240"/>
      <c r="S240"/>
      <c r="T240"/>
      <c r="U240"/>
      <c r="V240"/>
      <c r="W240"/>
      <c r="X240"/>
      <c r="Y240"/>
      <c r="Z240"/>
      <c r="AA240"/>
      <c r="AB240"/>
      <c r="AC240"/>
    </row>
    <row r="241" spans="4:4" customFormat="1" x14ac:dyDescent="0.3">
      <c r="D241" s="315"/>
    </row>
    <row r="242" spans="4:4" customFormat="1" ht="21.75" customHeight="1" x14ac:dyDescent="0.3">
      <c r="D242" s="315"/>
    </row>
    <row r="243" spans="4:4" customFormat="1" x14ac:dyDescent="0.3">
      <c r="D243" s="315"/>
    </row>
    <row r="244" spans="4:4" customFormat="1" x14ac:dyDescent="0.3">
      <c r="D244" s="315"/>
    </row>
    <row r="245" spans="4:4" customFormat="1" x14ac:dyDescent="0.3">
      <c r="D245" s="315"/>
    </row>
    <row r="246" spans="4:4" customFormat="1" x14ac:dyDescent="0.3">
      <c r="D246" s="315"/>
    </row>
    <row r="247" spans="4:4" customFormat="1" x14ac:dyDescent="0.3">
      <c r="D247" s="315"/>
    </row>
  </sheetData>
  <mergeCells count="22">
    <mergeCell ref="Z3:Z4"/>
    <mergeCell ref="Y3:Y4"/>
    <mergeCell ref="AD3:AD4"/>
    <mergeCell ref="AA3:AA4"/>
    <mergeCell ref="AB3:AB4"/>
    <mergeCell ref="AC3:AC4"/>
    <mergeCell ref="G2:S2"/>
    <mergeCell ref="T2:AC2"/>
    <mergeCell ref="B3:B4"/>
    <mergeCell ref="C3:C4"/>
    <mergeCell ref="E3:E4"/>
    <mergeCell ref="F3:F4"/>
    <mergeCell ref="G3:G4"/>
    <mergeCell ref="H3:H4"/>
    <mergeCell ref="I3:I4"/>
    <mergeCell ref="K3:P3"/>
    <mergeCell ref="Q3:S3"/>
    <mergeCell ref="T3:T4"/>
    <mergeCell ref="U3:U4"/>
    <mergeCell ref="V3:V4"/>
    <mergeCell ref="X3:X4"/>
    <mergeCell ref="W3:W4"/>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9BD-F077-4231-AFD9-F28EFFC69232}">
  <sheetPr>
    <pageSetUpPr fitToPage="1"/>
  </sheetPr>
  <dimension ref="A1:QY70"/>
  <sheetViews>
    <sheetView zoomScale="80" zoomScaleNormal="80" workbookViewId="0">
      <selection activeCell="A4" sqref="A4"/>
    </sheetView>
  </sheetViews>
  <sheetFormatPr defaultColWidth="9.109375" defaultRowHeight="14.4" outlineLevelRow="1" x14ac:dyDescent="0.3"/>
  <cols>
    <col min="1" max="1" width="16.21875" style="8" customWidth="1"/>
    <col min="2" max="2" width="13" style="5" customWidth="1"/>
    <col min="3" max="3" width="74.5546875" style="7" customWidth="1"/>
    <col min="4" max="4" width="15" style="5" customWidth="1"/>
    <col min="5" max="5" width="10.109375" style="5" bestFit="1" customWidth="1"/>
    <col min="6" max="6" width="38.5546875" style="8" customWidth="1"/>
    <col min="7" max="7" width="60.77734375" style="5" customWidth="1"/>
    <col min="8" max="8" width="55" style="5" customWidth="1"/>
    <col min="9" max="9" width="37" style="5" customWidth="1"/>
    <col min="10" max="10" width="20.44140625" style="5" customWidth="1"/>
    <col min="11" max="11" width="57.21875" style="5" customWidth="1"/>
    <col min="12" max="12" width="59.77734375" style="5" customWidth="1"/>
    <col min="13" max="13" width="7.109375" style="9" hidden="1" customWidth="1"/>
    <col min="14" max="14" width="19" style="5" hidden="1" customWidth="1"/>
    <col min="15" max="15" width="9.109375" style="5" hidden="1" customWidth="1"/>
    <col min="16" max="16384" width="9.109375" style="5"/>
  </cols>
  <sheetData>
    <row r="1" spans="1:75" x14ac:dyDescent="0.3">
      <c r="A1" s="355"/>
      <c r="B1" s="356"/>
      <c r="C1" s="164" t="s">
        <v>783</v>
      </c>
      <c r="D1" s="355"/>
      <c r="E1" s="355"/>
      <c r="F1"/>
      <c r="G1" s="1"/>
      <c r="H1" s="1"/>
      <c r="I1" s="1"/>
      <c r="J1" s="2"/>
      <c r="K1" s="3"/>
      <c r="L1" s="3"/>
      <c r="M1" s="4"/>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row>
    <row r="2" spans="1:75" ht="13.35" hidden="1" customHeight="1" outlineLevel="1" x14ac:dyDescent="0.3">
      <c r="A2" s="1"/>
      <c r="B2" s="1"/>
      <c r="C2" s="1"/>
      <c r="D2" s="1"/>
      <c r="E2" s="1"/>
      <c r="F2" s="1"/>
      <c r="G2" s="1"/>
      <c r="H2" s="1"/>
      <c r="I2" s="1"/>
      <c r="J2" s="1"/>
      <c r="K2" s="1"/>
      <c r="L2" s="1"/>
      <c r="M2" s="4"/>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row>
    <row r="3" spans="1:75" ht="14.25" hidden="1" customHeight="1" outlineLevel="1" x14ac:dyDescent="0.3">
      <c r="A3" s="6"/>
      <c r="B3" s="357"/>
      <c r="C3" s="168"/>
      <c r="D3" s="6"/>
      <c r="E3" s="6"/>
      <c r="F3" s="6"/>
      <c r="G3" s="6"/>
      <c r="H3" s="6"/>
      <c r="I3" s="6"/>
      <c r="J3" s="358"/>
      <c r="K3" s="170"/>
      <c r="L3" s="170"/>
      <c r="M3" s="4"/>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row>
    <row r="4" spans="1:75" ht="75.599999999999994" customHeight="1" collapsed="1" x14ac:dyDescent="0.3">
      <c r="A4" s="175" t="s">
        <v>224</v>
      </c>
      <c r="B4" s="176" t="s">
        <v>784</v>
      </c>
      <c r="C4" s="176" t="s">
        <v>62</v>
      </c>
      <c r="D4" s="230" t="s">
        <v>785</v>
      </c>
      <c r="E4" s="230" t="s">
        <v>786</v>
      </c>
      <c r="F4" s="175" t="s">
        <v>787</v>
      </c>
      <c r="G4" s="176" t="s">
        <v>788</v>
      </c>
      <c r="H4" s="176" t="s">
        <v>72</v>
      </c>
      <c r="I4" s="176" t="s">
        <v>74</v>
      </c>
      <c r="J4" s="177" t="s">
        <v>76</v>
      </c>
      <c r="K4" s="177" t="s">
        <v>789</v>
      </c>
      <c r="L4" s="177" t="s">
        <v>80</v>
      </c>
      <c r="M4" s="359" t="s">
        <v>790</v>
      </c>
      <c r="N4" s="179" t="s">
        <v>791</v>
      </c>
      <c r="O4" s="141" t="s">
        <v>66</v>
      </c>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row>
    <row r="5" spans="1:75" ht="13.8" x14ac:dyDescent="0.3">
      <c r="A5" s="360" t="s">
        <v>792</v>
      </c>
      <c r="B5" s="360"/>
      <c r="C5" s="182"/>
      <c r="D5" s="181"/>
      <c r="E5" s="181"/>
      <c r="F5" s="181"/>
      <c r="G5" s="181"/>
      <c r="H5" s="181"/>
      <c r="I5" s="181"/>
      <c r="J5" s="181"/>
      <c r="K5" s="181"/>
      <c r="L5" s="181"/>
      <c r="M5" s="143"/>
      <c r="N5" s="142"/>
      <c r="O5" s="142"/>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row>
    <row r="6" spans="1:75" ht="66.75" customHeight="1" x14ac:dyDescent="0.3">
      <c r="A6" s="123" t="s">
        <v>253</v>
      </c>
      <c r="B6" s="437" t="s">
        <v>254</v>
      </c>
      <c r="C6" s="443" t="s">
        <v>793</v>
      </c>
      <c r="D6" s="445" t="s">
        <v>256</v>
      </c>
      <c r="E6" s="458" t="s">
        <v>208</v>
      </c>
      <c r="F6" s="186" t="s">
        <v>794</v>
      </c>
      <c r="G6" s="126" t="s">
        <v>255</v>
      </c>
      <c r="H6" s="126" t="s">
        <v>795</v>
      </c>
      <c r="I6" s="441" t="s">
        <v>796</v>
      </c>
      <c r="J6" s="185" t="s">
        <v>797</v>
      </c>
      <c r="K6" s="124"/>
      <c r="L6" s="124"/>
      <c r="M6" s="135">
        <f>IF(J6="","0",IF(J6="Pass",1,IF(J6="Fail",0,IF(J6="TBD",0,IF(J6="N/A (Please provide reason)",1)))))</f>
        <v>0</v>
      </c>
      <c r="N6" s="133">
        <f>IF(AND(D6="M",J6="N/A (Please provide reason)"),1,0)</f>
        <v>0</v>
      </c>
      <c r="O6" s="145">
        <f>IF(E6 = "YES",1,0)</f>
        <v>1</v>
      </c>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row>
    <row r="7" spans="1:75" ht="92.25" customHeight="1" x14ac:dyDescent="0.3">
      <c r="A7" s="123" t="s">
        <v>258</v>
      </c>
      <c r="B7" s="438"/>
      <c r="C7" s="457"/>
      <c r="D7" s="446"/>
      <c r="E7" s="459"/>
      <c r="F7" s="186" t="s">
        <v>794</v>
      </c>
      <c r="G7" s="126" t="s">
        <v>798</v>
      </c>
      <c r="H7" s="126" t="s">
        <v>799</v>
      </c>
      <c r="I7" s="442"/>
      <c r="J7" s="185" t="s">
        <v>797</v>
      </c>
      <c r="K7" s="124"/>
      <c r="L7" s="124"/>
      <c r="M7" s="135">
        <f>IF(J7="","0",IF(J7="Pass",1,IF(J7="Fail",0,IF(J7="TBD",0,IF(J7="N/A (Please provide reason)",1)))))</f>
        <v>0</v>
      </c>
      <c r="N7" s="133">
        <f>IF(AND(D6="M",J7="N/A (Please provide reason)"),1,0)</f>
        <v>0</v>
      </c>
      <c r="O7" s="145">
        <f>IF(E6 = "YES",1,0)</f>
        <v>1</v>
      </c>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row>
    <row r="8" spans="1:75" ht="91.5" customHeight="1" x14ac:dyDescent="0.3">
      <c r="A8" s="123" t="s">
        <v>260</v>
      </c>
      <c r="B8" s="437" t="s">
        <v>261</v>
      </c>
      <c r="C8" s="443" t="s">
        <v>800</v>
      </c>
      <c r="D8" s="445" t="s">
        <v>256</v>
      </c>
      <c r="E8" s="454" t="s">
        <v>208</v>
      </c>
      <c r="F8" s="186" t="s">
        <v>801</v>
      </c>
      <c r="G8" s="126" t="s">
        <v>802</v>
      </c>
      <c r="H8" s="126" t="s">
        <v>803</v>
      </c>
      <c r="I8" s="126" t="s">
        <v>804</v>
      </c>
      <c r="J8" s="279" t="s">
        <v>797</v>
      </c>
      <c r="K8" s="124"/>
      <c r="L8" s="124"/>
      <c r="M8" s="269">
        <f>IF(J8="","0",IF(J8="Pass",1,IF(J8="Fail",0,IF(J8="TBD",0,IF(J8="N/A (Please provide reason)",1)))))</f>
        <v>0</v>
      </c>
      <c r="N8" s="268">
        <f>IF(AND(D8="M",J8="N/A (Please provide reason)"),1,0)</f>
        <v>0</v>
      </c>
      <c r="O8" s="256">
        <f>IF(E8 = "YES",1,0)</f>
        <v>1</v>
      </c>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row>
    <row r="9" spans="1:75" ht="75" customHeight="1" x14ac:dyDescent="0.3">
      <c r="A9" s="123" t="s">
        <v>263</v>
      </c>
      <c r="B9" s="452"/>
      <c r="C9" s="450"/>
      <c r="D9" s="453"/>
      <c r="E9" s="455"/>
      <c r="F9" s="137" t="s">
        <v>805</v>
      </c>
      <c r="G9" s="126" t="s">
        <v>264</v>
      </c>
      <c r="H9" s="126" t="s">
        <v>803</v>
      </c>
      <c r="I9" s="126" t="s">
        <v>806</v>
      </c>
      <c r="J9" s="279" t="s">
        <v>797</v>
      </c>
      <c r="K9" s="124"/>
      <c r="L9" s="124"/>
      <c r="M9" s="269">
        <f t="shared" ref="M9" si="0">IF(J9="","0",IF(J9="Pass",1,IF(J9="Fail",0,IF(J9="TBD",0,IF(J9="N/A (Please provide reason)",1)))))</f>
        <v>0</v>
      </c>
      <c r="N9" s="268">
        <f>IF(AND(D8="M",J9="N/A (Please provide reason)"),1,0)</f>
        <v>0</v>
      </c>
      <c r="O9" s="256">
        <f>IF(E8 = "YES",1,0)</f>
        <v>1</v>
      </c>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row>
    <row r="10" spans="1:75" ht="112.35" customHeight="1" x14ac:dyDescent="0.3">
      <c r="A10" s="123" t="s">
        <v>265</v>
      </c>
      <c r="B10" s="438"/>
      <c r="C10" s="444"/>
      <c r="D10" s="446"/>
      <c r="E10" s="456"/>
      <c r="F10" s="137" t="s">
        <v>807</v>
      </c>
      <c r="G10" s="126" t="s">
        <v>266</v>
      </c>
      <c r="H10" s="126" t="s">
        <v>803</v>
      </c>
      <c r="I10" s="126" t="s">
        <v>808</v>
      </c>
      <c r="J10" s="279" t="s">
        <v>797</v>
      </c>
      <c r="K10" s="124"/>
      <c r="L10" s="124"/>
      <c r="M10" s="269">
        <f t="shared" ref="M10" si="1">IF(J10="","0",IF(J10="Pass",1,IF(J10="Fail",0,IF(J10="TBD",0,IF(J10="N/A (Please provide reason)",1)))))</f>
        <v>0</v>
      </c>
      <c r="N10" s="268">
        <f>IF(AND(D8="M",J10="N/A (Please provide reason)"),1,0)</f>
        <v>0</v>
      </c>
      <c r="O10" s="256">
        <f>IF(E8 = "YES",1,0)</f>
        <v>1</v>
      </c>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row>
    <row r="11" spans="1:75" ht="78" customHeight="1" x14ac:dyDescent="0.3">
      <c r="A11" s="123" t="s">
        <v>267</v>
      </c>
      <c r="B11" s="437" t="s">
        <v>268</v>
      </c>
      <c r="C11" s="443" t="s">
        <v>809</v>
      </c>
      <c r="D11" s="445" t="s">
        <v>256</v>
      </c>
      <c r="E11" s="454" t="s">
        <v>208</v>
      </c>
      <c r="F11" s="441" t="s">
        <v>810</v>
      </c>
      <c r="G11" s="126" t="s">
        <v>269</v>
      </c>
      <c r="H11" s="126" t="s">
        <v>811</v>
      </c>
      <c r="I11" s="137" t="s">
        <v>812</v>
      </c>
      <c r="J11" s="185" t="s">
        <v>797</v>
      </c>
      <c r="K11" s="124"/>
      <c r="L11" s="124"/>
      <c r="M11" s="135">
        <f t="shared" ref="M11:M12" si="2">IF(J11="","0",IF(J11="Pass",1,IF(J11="Fail",0,IF(J11="TBD",0,IF(J11="N/A (Please provide reason)",1)))))</f>
        <v>0</v>
      </c>
      <c r="N11" s="133">
        <f>IF(AND(D11="M",J11="N/A (Please provide reason)"),1,0)</f>
        <v>0</v>
      </c>
      <c r="O11" s="145">
        <f>IF(E11 = "YES",1,0)</f>
        <v>1</v>
      </c>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row>
    <row r="12" spans="1:75" ht="72.75" customHeight="1" x14ac:dyDescent="0.3">
      <c r="A12" s="123" t="s">
        <v>270</v>
      </c>
      <c r="B12" s="438"/>
      <c r="C12" s="457"/>
      <c r="D12" s="446"/>
      <c r="E12" s="456"/>
      <c r="F12" s="442"/>
      <c r="G12" s="126" t="s">
        <v>271</v>
      </c>
      <c r="H12" s="126" t="s">
        <v>813</v>
      </c>
      <c r="I12" s="137" t="s">
        <v>814</v>
      </c>
      <c r="J12" s="185" t="s">
        <v>797</v>
      </c>
      <c r="K12" s="124"/>
      <c r="L12" s="124"/>
      <c r="M12" s="135">
        <f t="shared" si="2"/>
        <v>0</v>
      </c>
      <c r="N12" s="133">
        <f>IF(AND(D11="M",J12="N/A (Please provide reason)"),1,0)</f>
        <v>0</v>
      </c>
      <c r="O12" s="145">
        <f>IF(E11 = "YES",1,0)</f>
        <v>1</v>
      </c>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row>
    <row r="13" spans="1:75" ht="195.75" customHeight="1" x14ac:dyDescent="0.3">
      <c r="A13" s="123" t="s">
        <v>272</v>
      </c>
      <c r="B13" s="140" t="s">
        <v>273</v>
      </c>
      <c r="C13" s="136" t="s">
        <v>815</v>
      </c>
      <c r="D13" s="125" t="s">
        <v>256</v>
      </c>
      <c r="E13" s="262" t="s">
        <v>208</v>
      </c>
      <c r="F13" s="126" t="s">
        <v>816</v>
      </c>
      <c r="G13" s="126" t="s">
        <v>817</v>
      </c>
      <c r="H13" s="126" t="s">
        <v>818</v>
      </c>
      <c r="I13" s="126" t="s">
        <v>819</v>
      </c>
      <c r="J13" s="185" t="s">
        <v>797</v>
      </c>
      <c r="K13" s="124"/>
      <c r="L13" s="124"/>
      <c r="M13" s="135">
        <f t="shared" ref="M13:M16" si="3">IF(J13="","0",IF(J13="Pass",1,IF(J13="Fail",0,IF(J13="TBD",0,IF(J13="N/A (Please provide reason)",1)))))</f>
        <v>0</v>
      </c>
      <c r="N13" s="133">
        <f>IF(AND(D13="M",J13="N/A (Please provide reason)"),1,0)</f>
        <v>0</v>
      </c>
      <c r="O13" s="145">
        <f>IF(E13 = "YES",1,0)</f>
        <v>1</v>
      </c>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row>
    <row r="14" spans="1:75" ht="154.5" customHeight="1" x14ac:dyDescent="0.3">
      <c r="A14" s="123" t="s">
        <v>275</v>
      </c>
      <c r="B14" s="437" t="s">
        <v>276</v>
      </c>
      <c r="C14" s="443" t="s">
        <v>820</v>
      </c>
      <c r="D14" s="461" t="s">
        <v>298</v>
      </c>
      <c r="E14" s="458" t="s">
        <v>208</v>
      </c>
      <c r="F14" s="464" t="s">
        <v>821</v>
      </c>
      <c r="G14" s="340" t="s">
        <v>822</v>
      </c>
      <c r="H14" s="126" t="s">
        <v>823</v>
      </c>
      <c r="I14" s="202"/>
      <c r="J14" s="185" t="s">
        <v>797</v>
      </c>
      <c r="K14" s="124"/>
      <c r="L14" s="124"/>
      <c r="M14" s="135">
        <f t="shared" si="3"/>
        <v>0</v>
      </c>
      <c r="N14" s="133">
        <f>IF(AND(D14="M",J14="N/A (Please provide reason)"),1,0)</f>
        <v>0</v>
      </c>
      <c r="O14" s="145">
        <f>IF(E14 = "YES",1,0)</f>
        <v>1</v>
      </c>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row>
    <row r="15" spans="1:75" ht="96.75" customHeight="1" x14ac:dyDescent="0.3">
      <c r="A15" s="123" t="s">
        <v>278</v>
      </c>
      <c r="B15" s="452"/>
      <c r="C15" s="460"/>
      <c r="D15" s="462"/>
      <c r="E15" s="463"/>
      <c r="F15" s="465"/>
      <c r="G15" s="340" t="s">
        <v>824</v>
      </c>
      <c r="H15" s="126" t="s">
        <v>825</v>
      </c>
      <c r="I15" s="202"/>
      <c r="J15" s="185" t="s">
        <v>797</v>
      </c>
      <c r="K15" s="124"/>
      <c r="L15" s="124"/>
      <c r="M15" s="135">
        <f t="shared" si="3"/>
        <v>0</v>
      </c>
      <c r="N15" s="133">
        <f>IF(AND(D14="M",J15="N/A (Please provide reason)"),1,0)</f>
        <v>0</v>
      </c>
      <c r="O15" s="145">
        <f>IF(E14 = "YES",1,0)</f>
        <v>1</v>
      </c>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row>
    <row r="16" spans="1:75" ht="173.25" customHeight="1" x14ac:dyDescent="0.3">
      <c r="A16" s="123" t="s">
        <v>280</v>
      </c>
      <c r="B16" s="452"/>
      <c r="C16" s="460"/>
      <c r="D16" s="462"/>
      <c r="E16" s="463"/>
      <c r="F16" s="465"/>
      <c r="G16" s="340" t="s">
        <v>826</v>
      </c>
      <c r="H16" s="126" t="s">
        <v>827</v>
      </c>
      <c r="I16" s="202"/>
      <c r="J16" s="185" t="s">
        <v>797</v>
      </c>
      <c r="K16" s="124"/>
      <c r="L16" s="124"/>
      <c r="M16" s="135">
        <f t="shared" si="3"/>
        <v>0</v>
      </c>
      <c r="N16" s="133">
        <f>IF(AND(D14="M",J16="N/A (Please provide reason)"),1,0)</f>
        <v>0</v>
      </c>
      <c r="O16" s="145">
        <f>IF(E14 = "YES",1,0)</f>
        <v>1</v>
      </c>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row>
    <row r="17" spans="1:75" ht="71.25" customHeight="1" x14ac:dyDescent="0.3">
      <c r="A17" s="123" t="s">
        <v>282</v>
      </c>
      <c r="B17" s="140" t="s">
        <v>283</v>
      </c>
      <c r="C17" s="136" t="s">
        <v>828</v>
      </c>
      <c r="D17" s="125" t="s">
        <v>256</v>
      </c>
      <c r="E17" s="262" t="s">
        <v>208</v>
      </c>
      <c r="F17" s="126"/>
      <c r="G17" s="126" t="s">
        <v>829</v>
      </c>
      <c r="H17" s="126" t="s">
        <v>830</v>
      </c>
      <c r="I17" s="126" t="s">
        <v>831</v>
      </c>
      <c r="J17" s="185" t="s">
        <v>797</v>
      </c>
      <c r="K17" s="124"/>
      <c r="L17" s="124"/>
      <c r="M17" s="135">
        <f t="shared" ref="M17:M18" si="4">IF(J17="","0",IF(J17="Pass",1,IF(J17="Fail",0,IF(J17="TBD",0,IF(J17="N/A (Please provide reason)",1)))))</f>
        <v>0</v>
      </c>
      <c r="N17" s="133">
        <f>IF(AND(D17="M",J17="N/A (Please provide reason)"),1,0)</f>
        <v>0</v>
      </c>
      <c r="O17" s="145">
        <f>IF(E17 = "YES",1,0)</f>
        <v>1</v>
      </c>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row>
    <row r="18" spans="1:75" ht="95.4" customHeight="1" x14ac:dyDescent="0.3">
      <c r="A18" s="123" t="s">
        <v>285</v>
      </c>
      <c r="B18" s="258" t="s">
        <v>286</v>
      </c>
      <c r="C18" s="136" t="s">
        <v>832</v>
      </c>
      <c r="D18" s="125" t="s">
        <v>256</v>
      </c>
      <c r="E18" s="276" t="s">
        <v>208</v>
      </c>
      <c r="F18" s="201" t="s">
        <v>833</v>
      </c>
      <c r="G18" s="126" t="s">
        <v>834</v>
      </c>
      <c r="H18" s="126" t="s">
        <v>835</v>
      </c>
      <c r="I18" s="275" t="s">
        <v>836</v>
      </c>
      <c r="J18" s="185" t="s">
        <v>797</v>
      </c>
      <c r="K18" s="124"/>
      <c r="L18" s="124"/>
      <c r="M18" s="135">
        <f t="shared" si="4"/>
        <v>0</v>
      </c>
      <c r="N18" s="133">
        <f>IF(AND(D18="M",J18="N/A (Please provide reason)"),1,0)</f>
        <v>0</v>
      </c>
      <c r="O18" s="145">
        <f>IF(E18 = "YES",1,0)</f>
        <v>1</v>
      </c>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row>
    <row r="19" spans="1:75" ht="132.75" customHeight="1" x14ac:dyDescent="0.3">
      <c r="A19" s="123" t="s">
        <v>288</v>
      </c>
      <c r="B19" s="437" t="s">
        <v>289</v>
      </c>
      <c r="C19" s="443" t="s">
        <v>837</v>
      </c>
      <c r="D19" s="445" t="s">
        <v>256</v>
      </c>
      <c r="E19" s="454" t="s">
        <v>208</v>
      </c>
      <c r="F19" s="126" t="s">
        <v>838</v>
      </c>
      <c r="G19" s="126" t="s">
        <v>839</v>
      </c>
      <c r="H19" s="126" t="s">
        <v>840</v>
      </c>
      <c r="I19" s="126" t="s">
        <v>831</v>
      </c>
      <c r="J19" s="185" t="s">
        <v>797</v>
      </c>
      <c r="K19" s="124"/>
      <c r="L19" s="124"/>
      <c r="M19" s="135">
        <f t="shared" ref="M19:M20" si="5">IF(J19="","0",IF(J19="Pass",1,IF(J19="Fail",0,IF(J19="TBD",0,IF(J19="N/A (Please provide reason)",1)))))</f>
        <v>0</v>
      </c>
      <c r="N19" s="133">
        <f>IF(AND(D19="M",J19="N/A (Please provide reason)"),1,0)</f>
        <v>0</v>
      </c>
      <c r="O19" s="145">
        <f>IF(E19 = "YES",1,0)</f>
        <v>1</v>
      </c>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row>
    <row r="20" spans="1:75" ht="162" customHeight="1" x14ac:dyDescent="0.3">
      <c r="A20" s="123" t="s">
        <v>291</v>
      </c>
      <c r="B20" s="438"/>
      <c r="C20" s="444"/>
      <c r="D20" s="446"/>
      <c r="E20" s="456"/>
      <c r="F20" s="126" t="s">
        <v>838</v>
      </c>
      <c r="G20" s="126" t="s">
        <v>841</v>
      </c>
      <c r="H20" s="126" t="s">
        <v>842</v>
      </c>
      <c r="I20" s="126" t="s">
        <v>831</v>
      </c>
      <c r="J20" s="185" t="s">
        <v>797</v>
      </c>
      <c r="K20" s="124"/>
      <c r="L20" s="124"/>
      <c r="M20" s="135">
        <f t="shared" si="5"/>
        <v>0</v>
      </c>
      <c r="N20" s="133">
        <f>IF(AND(D19="M",J20="N/A (Please provide reason)"),1,0)</f>
        <v>0</v>
      </c>
      <c r="O20" s="145">
        <f>IF(E19 = "YES",1,0)</f>
        <v>1</v>
      </c>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row>
    <row r="21" spans="1:75" ht="71.25" customHeight="1" x14ac:dyDescent="0.3">
      <c r="A21" s="123" t="s">
        <v>293</v>
      </c>
      <c r="B21" s="140" t="s">
        <v>294</v>
      </c>
      <c r="C21" s="346" t="s">
        <v>843</v>
      </c>
      <c r="D21" s="349" t="s">
        <v>256</v>
      </c>
      <c r="E21" s="303" t="s">
        <v>208</v>
      </c>
      <c r="F21" s="137" t="s">
        <v>844</v>
      </c>
      <c r="G21" s="126" t="s">
        <v>271</v>
      </c>
      <c r="H21" s="126" t="s">
        <v>845</v>
      </c>
      <c r="I21" s="137" t="s">
        <v>846</v>
      </c>
      <c r="J21" s="185" t="s">
        <v>797</v>
      </c>
      <c r="K21" s="124"/>
      <c r="L21" s="124"/>
      <c r="M21" s="135">
        <f>IF(J21="","0",IF(J21="Pass",1,IF(J21="Fail",0,IF(J21="TBD",0,IF(J21="N/A (Please provide reason)",1)))))</f>
        <v>0</v>
      </c>
      <c r="N21" s="133">
        <f>IF(AND(D21="M",J21="N/A (Please provide reason)"),1,0)</f>
        <v>0</v>
      </c>
      <c r="O21" s="145">
        <f>IF(E21 = "YES",1,0)</f>
        <v>1</v>
      </c>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row>
    <row r="22" spans="1:75" ht="178.5" customHeight="1" x14ac:dyDescent="0.3">
      <c r="A22" s="123" t="s">
        <v>295</v>
      </c>
      <c r="B22" s="437" t="s">
        <v>296</v>
      </c>
      <c r="C22" s="441" t="s">
        <v>847</v>
      </c>
      <c r="D22" s="439" t="s">
        <v>298</v>
      </c>
      <c r="E22" s="454" t="s">
        <v>208</v>
      </c>
      <c r="F22" s="126" t="s">
        <v>848</v>
      </c>
      <c r="G22" s="126" t="s">
        <v>849</v>
      </c>
      <c r="H22" s="126" t="s">
        <v>850</v>
      </c>
      <c r="I22" s="126" t="s">
        <v>851</v>
      </c>
      <c r="J22" s="185" t="s">
        <v>797</v>
      </c>
      <c r="K22" s="134"/>
      <c r="L22" s="134"/>
      <c r="M22" s="135">
        <f t="shared" ref="M22:M23" si="6">IF(J22="","0",IF(J22="Pass",1,IF(J22="Fail",0,IF(J22="TBD",0,IF(J22="N/A (Please provide reason)",1)))))</f>
        <v>0</v>
      </c>
      <c r="N22" s="133">
        <f>IF(AND(D22="M",J22="N/A (Please provide reason)"),1,0)</f>
        <v>0</v>
      </c>
      <c r="O22" s="145">
        <f>IF(E22 = "YES",1,0)</f>
        <v>1</v>
      </c>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row>
    <row r="23" spans="1:75" ht="205.5" customHeight="1" x14ac:dyDescent="0.3">
      <c r="A23" s="123" t="s">
        <v>299</v>
      </c>
      <c r="B23" s="438"/>
      <c r="C23" s="442"/>
      <c r="D23" s="440"/>
      <c r="E23" s="456"/>
      <c r="F23" s="202" t="s">
        <v>852</v>
      </c>
      <c r="G23" s="126" t="s">
        <v>853</v>
      </c>
      <c r="H23" s="126" t="s">
        <v>854</v>
      </c>
      <c r="I23" s="202" t="s">
        <v>851</v>
      </c>
      <c r="J23" s="185" t="s">
        <v>797</v>
      </c>
      <c r="K23" s="134"/>
      <c r="L23" s="134"/>
      <c r="M23" s="135">
        <f t="shared" si="6"/>
        <v>0</v>
      </c>
      <c r="N23" s="133">
        <f>IF(AND(D22="M",J23="N/A (Please provide reason)"),1,0)</f>
        <v>0</v>
      </c>
      <c r="O23" s="145">
        <f>IF(E22 = "YES",1,0)</f>
        <v>1</v>
      </c>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row>
    <row r="24" spans="1:75" ht="193.5" customHeight="1" x14ac:dyDescent="0.3">
      <c r="A24" s="123" t="s">
        <v>301</v>
      </c>
      <c r="B24" s="277" t="s">
        <v>302</v>
      </c>
      <c r="C24" s="328" t="s">
        <v>855</v>
      </c>
      <c r="D24" s="263" t="s">
        <v>298</v>
      </c>
      <c r="E24" s="276" t="s">
        <v>208</v>
      </c>
      <c r="F24" s="126" t="s">
        <v>856</v>
      </c>
      <c r="G24" s="136" t="s">
        <v>857</v>
      </c>
      <c r="H24" s="126" t="s">
        <v>858</v>
      </c>
      <c r="I24" s="126"/>
      <c r="J24" s="185" t="s">
        <v>797</v>
      </c>
      <c r="K24" s="124"/>
      <c r="L24" s="124"/>
      <c r="M24" s="135">
        <f t="shared" ref="M24:M31" si="7">IF(J24="","0",IF(J24="Pass",1,IF(J24="Fail",0,IF(J24="TBD",0,IF(J24="N/A (Please provide reason)",1)))))</f>
        <v>0</v>
      </c>
      <c r="N24" s="133">
        <f>IF(AND(D24="M",J24="N/A (Please provide reason)"),1,0)</f>
        <v>0</v>
      </c>
      <c r="O24" s="145">
        <f>IF(E24 = "YES",1,0)</f>
        <v>1</v>
      </c>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row>
    <row r="25" spans="1:75" ht="128.4" customHeight="1" x14ac:dyDescent="0.3">
      <c r="A25" s="123" t="s">
        <v>304</v>
      </c>
      <c r="B25" s="283" t="s">
        <v>305</v>
      </c>
      <c r="C25" s="136" t="s">
        <v>859</v>
      </c>
      <c r="D25" s="209" t="s">
        <v>319</v>
      </c>
      <c r="E25" s="262" t="s">
        <v>208</v>
      </c>
      <c r="F25" s="126" t="s">
        <v>860</v>
      </c>
      <c r="G25" s="340" t="s">
        <v>861</v>
      </c>
      <c r="H25" s="126" t="s">
        <v>862</v>
      </c>
      <c r="I25" s="126"/>
      <c r="J25" s="185" t="s">
        <v>797</v>
      </c>
      <c r="K25" s="124"/>
      <c r="L25" s="124"/>
      <c r="M25" s="135">
        <f t="shared" ref="M25" si="8">IF(J25="","0",IF(J25="Pass",1,IF(J25="Fail",0,IF(J25="TBD",0,IF(J25="N/A (Please provide reason)",1)))))</f>
        <v>0</v>
      </c>
      <c r="N25" s="133">
        <f>IF(AND(D25="M",J25="N/A (Please provide reason)"),1,0)</f>
        <v>0</v>
      </c>
      <c r="O25" s="145">
        <f>IF(E25 = "YES",1,0)</f>
        <v>1</v>
      </c>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row>
    <row r="26" spans="1:75" ht="82.5" customHeight="1" x14ac:dyDescent="0.3">
      <c r="A26" s="123" t="s">
        <v>308</v>
      </c>
      <c r="B26" s="447" t="s">
        <v>309</v>
      </c>
      <c r="C26" s="443" t="s">
        <v>863</v>
      </c>
      <c r="D26" s="439" t="s">
        <v>298</v>
      </c>
      <c r="E26" s="458" t="s">
        <v>208</v>
      </c>
      <c r="F26" s="441" t="s">
        <v>864</v>
      </c>
      <c r="G26" s="126" t="s">
        <v>865</v>
      </c>
      <c r="H26" s="126" t="s">
        <v>866</v>
      </c>
      <c r="I26" s="441" t="s">
        <v>867</v>
      </c>
      <c r="J26" s="185" t="s">
        <v>797</v>
      </c>
      <c r="K26" s="124"/>
      <c r="L26" s="124"/>
      <c r="M26" s="135">
        <f t="shared" si="7"/>
        <v>0</v>
      </c>
      <c r="N26" s="133">
        <f>IF(AND(D26="M",J26="N/A (Please provide reason)"),1,0)</f>
        <v>0</v>
      </c>
      <c r="O26" s="145">
        <f>IF(E26 = "YES",1,0)</f>
        <v>1</v>
      </c>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row>
    <row r="27" spans="1:75" ht="105" customHeight="1" x14ac:dyDescent="0.3">
      <c r="A27" s="123" t="s">
        <v>311</v>
      </c>
      <c r="B27" s="451"/>
      <c r="C27" s="450"/>
      <c r="D27" s="449"/>
      <c r="E27" s="463"/>
      <c r="F27" s="466"/>
      <c r="G27" s="126" t="s">
        <v>868</v>
      </c>
      <c r="H27" s="126" t="s">
        <v>869</v>
      </c>
      <c r="I27" s="466"/>
      <c r="J27" s="185" t="s">
        <v>797</v>
      </c>
      <c r="K27" s="124"/>
      <c r="L27" s="124"/>
      <c r="M27" s="135">
        <f t="shared" ref="M27:M29" si="9">IF(J27="","0",IF(J27="Pass",1,IF(J27="Fail",0,IF(J27="TBD",0,IF(J27="N/A (Please provide reason)",1)))))</f>
        <v>0</v>
      </c>
      <c r="N27" s="133">
        <f>IF(AND(D26="M",J27="N/A (Please provide reason)"),1,0)</f>
        <v>0</v>
      </c>
      <c r="O27" s="145">
        <f>IF(E26 = "YES",1,0)</f>
        <v>1</v>
      </c>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row>
    <row r="28" spans="1:75" ht="105" customHeight="1" x14ac:dyDescent="0.3">
      <c r="A28" s="123" t="s">
        <v>313</v>
      </c>
      <c r="B28" s="451"/>
      <c r="C28" s="450"/>
      <c r="D28" s="449"/>
      <c r="E28" s="463"/>
      <c r="F28" s="466"/>
      <c r="G28" s="126" t="s">
        <v>870</v>
      </c>
      <c r="H28" s="126" t="s">
        <v>871</v>
      </c>
      <c r="I28" s="466"/>
      <c r="J28" s="185" t="s">
        <v>797</v>
      </c>
      <c r="K28" s="124"/>
      <c r="L28" s="124"/>
      <c r="M28" s="135">
        <f t="shared" si="9"/>
        <v>0</v>
      </c>
      <c r="N28" s="133">
        <f>IF(AND(D26="M",J28="N/A (Please provide reason)"),1,0)</f>
        <v>0</v>
      </c>
      <c r="O28" s="145">
        <f>IF(E26 = "YES",1,0)</f>
        <v>1</v>
      </c>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row>
    <row r="29" spans="1:75" ht="105" customHeight="1" x14ac:dyDescent="0.3">
      <c r="A29" s="123" t="s">
        <v>315</v>
      </c>
      <c r="B29" s="451"/>
      <c r="C29" s="450"/>
      <c r="D29" s="449"/>
      <c r="E29" s="463"/>
      <c r="F29" s="466"/>
      <c r="G29" s="126" t="s">
        <v>872</v>
      </c>
      <c r="H29" s="126" t="s">
        <v>869</v>
      </c>
      <c r="I29" s="466"/>
      <c r="J29" s="185" t="s">
        <v>797</v>
      </c>
      <c r="K29" s="124"/>
      <c r="L29" s="124"/>
      <c r="M29" s="135">
        <f t="shared" si="9"/>
        <v>0</v>
      </c>
      <c r="N29" s="133">
        <f>IF(AND(D26="M",J29="N/A (Please provide reason)"),1,0)</f>
        <v>0</v>
      </c>
      <c r="O29" s="145">
        <f>IF(E26 = "YES",1,0)</f>
        <v>1</v>
      </c>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row>
    <row r="30" spans="1:75" ht="50.25" customHeight="1" x14ac:dyDescent="0.3">
      <c r="A30" s="123" t="s">
        <v>316</v>
      </c>
      <c r="B30" s="447" t="s">
        <v>317</v>
      </c>
      <c r="C30" s="443" t="s">
        <v>873</v>
      </c>
      <c r="D30" s="439" t="s">
        <v>319</v>
      </c>
      <c r="E30" s="458" t="s">
        <v>208</v>
      </c>
      <c r="F30" s="441" t="s">
        <v>874</v>
      </c>
      <c r="G30" s="126" t="s">
        <v>318</v>
      </c>
      <c r="H30" s="126" t="s">
        <v>875</v>
      </c>
      <c r="I30" s="441" t="s">
        <v>876</v>
      </c>
      <c r="J30" s="185" t="s">
        <v>797</v>
      </c>
      <c r="K30" s="124"/>
      <c r="L30" s="124"/>
      <c r="M30" s="135">
        <f t="shared" si="7"/>
        <v>0</v>
      </c>
      <c r="N30" s="133">
        <f>IF(AND(D30="M",J30="N/A (Please provide reason)"),1,0)</f>
        <v>0</v>
      </c>
      <c r="O30" s="145">
        <f>IF(E30 = "YES",1,0)</f>
        <v>1</v>
      </c>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row>
    <row r="31" spans="1:75" ht="345.75" customHeight="1" x14ac:dyDescent="0.3">
      <c r="A31" s="123" t="s">
        <v>320</v>
      </c>
      <c r="B31" s="448"/>
      <c r="C31" s="444"/>
      <c r="D31" s="440"/>
      <c r="E31" s="459"/>
      <c r="F31" s="442"/>
      <c r="G31" s="126" t="s">
        <v>321</v>
      </c>
      <c r="H31" s="126" t="s">
        <v>877</v>
      </c>
      <c r="I31" s="442"/>
      <c r="J31" s="185" t="s">
        <v>797</v>
      </c>
      <c r="K31" s="124"/>
      <c r="L31" s="124"/>
      <c r="M31" s="135">
        <f t="shared" si="7"/>
        <v>0</v>
      </c>
      <c r="N31" s="133">
        <f>IF(AND(D30="M",J31="N/A (Please provide reason)"),1,0)</f>
        <v>0</v>
      </c>
      <c r="O31" s="145">
        <f t="shared" ref="O31" si="10">IF(E30 = "YES",1,0)</f>
        <v>1</v>
      </c>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row>
    <row r="32" spans="1:75" ht="13.8" x14ac:dyDescent="0.3">
      <c r="A32" s="360" t="s">
        <v>878</v>
      </c>
      <c r="B32" s="360"/>
      <c r="C32" s="181"/>
      <c r="D32" s="181"/>
      <c r="E32" s="181"/>
      <c r="F32" s="181"/>
      <c r="G32" s="181"/>
      <c r="H32" s="181"/>
      <c r="I32" s="181"/>
      <c r="J32" s="143"/>
      <c r="K32" s="361"/>
      <c r="L32" s="361"/>
      <c r="M32" s="143"/>
      <c r="N32" s="143"/>
      <c r="O32" s="143"/>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row>
    <row r="33" spans="1:467" ht="13.8" x14ac:dyDescent="0.3">
      <c r="A33" s="35"/>
      <c r="B33" s="35"/>
      <c r="C33" s="36"/>
      <c r="D33" s="36"/>
      <c r="E33" s="36"/>
      <c r="F33" s="36"/>
      <c r="G33" s="36"/>
      <c r="H33" s="36"/>
      <c r="I33" s="36"/>
      <c r="J33" s="37"/>
      <c r="K33" s="38"/>
      <c r="L33" s="3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row>
    <row r="34" spans="1:467" ht="13.8" x14ac:dyDescent="0.3">
      <c r="A34" s="33"/>
      <c r="B34" s="33"/>
      <c r="C34" s="34"/>
      <c r="D34" s="34"/>
      <c r="E34" s="34"/>
      <c r="F34" s="34"/>
      <c r="G34" s="34"/>
      <c r="H34" s="34"/>
      <c r="I34" s="34"/>
      <c r="J34" s="39"/>
      <c r="K34" s="152" t="s">
        <v>66</v>
      </c>
      <c r="L34" s="39"/>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row>
    <row r="35" spans="1:467" ht="13.8" x14ac:dyDescent="0.3">
      <c r="A35" s="33"/>
      <c r="B35" s="33"/>
      <c r="C35" s="34"/>
      <c r="D35" s="34"/>
      <c r="E35" s="34"/>
      <c r="F35" s="34"/>
      <c r="G35" s="34"/>
      <c r="H35" s="34"/>
      <c r="I35" s="34"/>
      <c r="J35" s="192" t="s">
        <v>879</v>
      </c>
      <c r="K35" s="91" t="s">
        <v>880</v>
      </c>
      <c r="L35" s="194">
        <f>SUM(L36:L37)</f>
        <v>26</v>
      </c>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row>
    <row r="36" spans="1:467" x14ac:dyDescent="0.3">
      <c r="A36" s="87"/>
      <c r="B36" s="88"/>
      <c r="C36" s="89"/>
      <c r="D36" s="88"/>
      <c r="E36" s="88"/>
      <c r="F36" s="87"/>
      <c r="G36" s="88"/>
      <c r="H36" s="88"/>
      <c r="I36" s="88"/>
      <c r="J36" s="195" t="s">
        <v>797</v>
      </c>
      <c r="K36" s="91" t="s">
        <v>881</v>
      </c>
      <c r="L36" s="194">
        <f>COUNTIFS(M1:M31,0,O1:O31,1)</f>
        <v>26</v>
      </c>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row>
    <row r="37" spans="1:467" x14ac:dyDescent="0.3">
      <c r="A37" s="87"/>
      <c r="B37" s="88"/>
      <c r="C37" s="89"/>
      <c r="D37" s="88" t="s">
        <v>0</v>
      </c>
      <c r="E37" s="88"/>
      <c r="F37" s="87"/>
      <c r="G37" s="88"/>
      <c r="H37" s="88"/>
      <c r="I37" s="88"/>
      <c r="J37" s="362" t="s">
        <v>882</v>
      </c>
      <c r="K37" s="92" t="s">
        <v>883</v>
      </c>
      <c r="L37" s="194">
        <f>COUNTIFS(M1:M31,1,O1:O31,1)</f>
        <v>0</v>
      </c>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row>
    <row r="38" spans="1:467" ht="30" customHeight="1" x14ac:dyDescent="0.3">
      <c r="A38" s="87"/>
      <c r="B38" s="88"/>
      <c r="C38" s="89"/>
      <c r="D38" s="88"/>
      <c r="E38" s="88"/>
      <c r="F38" s="87"/>
      <c r="G38" s="88"/>
      <c r="H38" s="88"/>
      <c r="I38" s="88"/>
      <c r="J38" s="195" t="s">
        <v>884</v>
      </c>
      <c r="K38" s="92" t="s">
        <v>885</v>
      </c>
      <c r="L38" s="196">
        <f>SUM(L37/L35)</f>
        <v>0</v>
      </c>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row>
    <row r="39" spans="1:467" x14ac:dyDescent="0.3">
      <c r="A39" s="87"/>
      <c r="B39" s="88"/>
      <c r="C39" s="89"/>
      <c r="D39" s="88"/>
      <c r="E39" s="88"/>
      <c r="F39" s="87"/>
      <c r="G39" s="88"/>
      <c r="H39" s="88"/>
      <c r="I39" s="88"/>
      <c r="J39" s="363" t="s">
        <v>886</v>
      </c>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row>
    <row r="40" spans="1:467" x14ac:dyDescent="0.3">
      <c r="A40" s="87"/>
      <c r="B40" s="88"/>
      <c r="C40" s="89"/>
      <c r="D40" s="88"/>
      <c r="E40" s="88"/>
      <c r="F40" s="87"/>
      <c r="G40" s="88"/>
      <c r="H40" s="88"/>
      <c r="I40" s="88"/>
      <c r="J40" s="88"/>
      <c r="K40" s="88"/>
      <c r="L40" s="88"/>
      <c r="M40" s="90"/>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c r="IW40" s="88"/>
      <c r="IX40" s="88"/>
      <c r="IY40" s="88"/>
      <c r="IZ40" s="88"/>
      <c r="JA40" s="88"/>
      <c r="JB40" s="88"/>
      <c r="JC40" s="88"/>
      <c r="JD40" s="88"/>
      <c r="JE40" s="88"/>
      <c r="JF40" s="88"/>
      <c r="JG40" s="88"/>
      <c r="JH40" s="88"/>
      <c r="JI40" s="88"/>
      <c r="JJ40" s="88"/>
      <c r="JK40" s="88"/>
      <c r="JL40" s="88"/>
      <c r="JM40" s="88"/>
      <c r="JN40" s="88"/>
      <c r="JO40" s="88"/>
      <c r="JP40" s="88"/>
      <c r="JQ40" s="88"/>
      <c r="JR40" s="88"/>
      <c r="JS40" s="88"/>
      <c r="JT40" s="88"/>
      <c r="JU40" s="88"/>
      <c r="JV40" s="88"/>
      <c r="JW40" s="88"/>
      <c r="JX40" s="88"/>
      <c r="JY40" s="88"/>
      <c r="JZ40" s="88"/>
      <c r="KA40" s="88"/>
      <c r="KB40" s="88"/>
      <c r="KC40" s="88"/>
      <c r="KD40" s="88"/>
      <c r="KE40" s="88"/>
      <c r="KF40" s="88"/>
      <c r="KG40" s="88"/>
      <c r="KH40" s="88"/>
      <c r="KI40" s="88"/>
      <c r="KJ40" s="88"/>
      <c r="KK40" s="88"/>
      <c r="KL40" s="88"/>
      <c r="KM40" s="88"/>
      <c r="KN40" s="88"/>
      <c r="KO40" s="88"/>
      <c r="KP40" s="88"/>
      <c r="KQ40" s="88"/>
      <c r="KR40" s="88"/>
      <c r="KS40" s="88"/>
      <c r="KT40" s="88"/>
      <c r="KU40" s="88"/>
      <c r="KV40" s="88"/>
      <c r="KW40" s="88"/>
      <c r="KX40" s="88"/>
      <c r="KY40" s="88"/>
      <c r="KZ40" s="88"/>
      <c r="LA40" s="88"/>
      <c r="LB40" s="88"/>
      <c r="LC40" s="88"/>
      <c r="LD40" s="88"/>
      <c r="LE40" s="88"/>
      <c r="LF40" s="88"/>
      <c r="LG40" s="88"/>
      <c r="LH40" s="88"/>
      <c r="LI40" s="88"/>
      <c r="LJ40" s="88"/>
      <c r="LK40" s="88"/>
      <c r="LL40" s="88"/>
      <c r="LM40" s="88"/>
      <c r="LN40" s="88"/>
      <c r="LO40" s="88"/>
      <c r="LP40" s="88"/>
      <c r="LQ40" s="88"/>
      <c r="LR40" s="88"/>
      <c r="LS40" s="88"/>
      <c r="LT40" s="88"/>
      <c r="LU40" s="88"/>
      <c r="LV40" s="88"/>
      <c r="LW40" s="88"/>
      <c r="LX40" s="88"/>
      <c r="LY40" s="88"/>
      <c r="LZ40" s="88"/>
      <c r="MA40" s="88"/>
      <c r="MB40" s="88"/>
      <c r="MC40" s="88"/>
      <c r="MD40" s="88"/>
      <c r="ME40" s="88"/>
      <c r="MF40" s="88"/>
      <c r="MG40" s="88"/>
      <c r="MH40" s="88"/>
      <c r="MI40" s="88"/>
      <c r="MJ40" s="88"/>
      <c r="MK40" s="88"/>
      <c r="ML40" s="88"/>
      <c r="MM40" s="88"/>
      <c r="MN40" s="88"/>
      <c r="MO40" s="88"/>
      <c r="MP40" s="88"/>
      <c r="MQ40" s="88"/>
      <c r="MR40" s="88"/>
      <c r="MS40" s="88"/>
      <c r="MT40" s="88"/>
      <c r="MU40" s="88"/>
      <c r="MV40" s="88"/>
      <c r="MW40" s="88"/>
      <c r="MX40" s="88"/>
      <c r="MY40" s="88"/>
      <c r="MZ40" s="88"/>
      <c r="NA40" s="88"/>
      <c r="NB40" s="88"/>
      <c r="NC40" s="88"/>
      <c r="ND40" s="88"/>
      <c r="NE40" s="88"/>
      <c r="NF40" s="88"/>
      <c r="NG40" s="88"/>
      <c r="NH40" s="88"/>
      <c r="NI40" s="88"/>
      <c r="NJ40" s="88"/>
      <c r="NK40" s="88"/>
      <c r="NL40" s="88"/>
      <c r="NM40" s="88"/>
      <c r="NN40" s="88"/>
      <c r="NO40" s="88"/>
      <c r="NP40" s="88"/>
      <c r="NQ40" s="88"/>
      <c r="NR40" s="88"/>
      <c r="NS40" s="88"/>
      <c r="NT40" s="88"/>
      <c r="NU40" s="88"/>
      <c r="NV40" s="88"/>
      <c r="NW40" s="88"/>
      <c r="NX40" s="88"/>
      <c r="NY40" s="88"/>
      <c r="NZ40" s="88"/>
      <c r="OA40" s="88"/>
      <c r="OB40" s="88"/>
      <c r="OC40" s="88"/>
      <c r="OD40" s="88"/>
      <c r="OE40" s="88"/>
      <c r="OF40" s="88"/>
      <c r="OG40" s="88"/>
      <c r="OH40" s="88"/>
      <c r="OI40" s="88"/>
      <c r="OJ40" s="88"/>
      <c r="OK40" s="88"/>
      <c r="OL40" s="88"/>
      <c r="OM40" s="88"/>
      <c r="ON40" s="88"/>
      <c r="OO40" s="88"/>
      <c r="OP40" s="88"/>
      <c r="OQ40" s="88"/>
      <c r="OR40" s="88"/>
      <c r="OS40" s="88"/>
      <c r="OT40" s="88"/>
      <c r="OU40" s="88"/>
      <c r="OV40" s="88"/>
      <c r="OW40" s="88"/>
      <c r="OX40" s="88"/>
      <c r="OY40" s="88"/>
      <c r="OZ40" s="88"/>
      <c r="PA40" s="88"/>
      <c r="PB40" s="88"/>
      <c r="PC40" s="88"/>
      <c r="PD40" s="88"/>
      <c r="PE40" s="88"/>
      <c r="PF40" s="88"/>
      <c r="PG40" s="88"/>
      <c r="PH40" s="88"/>
      <c r="PI40" s="88"/>
      <c r="PJ40" s="88"/>
      <c r="PK40" s="88"/>
      <c r="PL40" s="88"/>
      <c r="PM40" s="88"/>
      <c r="PN40" s="88"/>
      <c r="PO40" s="88"/>
      <c r="PP40" s="88"/>
      <c r="PQ40" s="88"/>
      <c r="PR40" s="88"/>
      <c r="PS40" s="88"/>
      <c r="PT40" s="88"/>
      <c r="PU40" s="88"/>
      <c r="PV40" s="88"/>
      <c r="PW40" s="88"/>
      <c r="PX40" s="88"/>
      <c r="PY40" s="88"/>
      <c r="PZ40" s="88"/>
      <c r="QA40" s="88"/>
      <c r="QB40" s="88"/>
      <c r="QC40" s="88"/>
      <c r="QD40" s="88"/>
      <c r="QE40" s="88"/>
      <c r="QF40" s="88"/>
      <c r="QG40" s="88"/>
      <c r="QH40" s="88"/>
      <c r="QI40" s="88"/>
      <c r="QJ40" s="88"/>
      <c r="QK40" s="88"/>
      <c r="QL40" s="88"/>
      <c r="QM40" s="88"/>
      <c r="QN40" s="88"/>
      <c r="QO40" s="88"/>
      <c r="QP40" s="88"/>
      <c r="QQ40" s="88"/>
      <c r="QR40" s="88"/>
      <c r="QS40" s="88"/>
      <c r="QT40" s="88"/>
      <c r="QU40" s="88"/>
      <c r="QV40" s="88"/>
      <c r="QW40" s="88"/>
      <c r="QX40" s="88"/>
      <c r="QY40" s="88"/>
    </row>
    <row r="41" spans="1:467" x14ac:dyDescent="0.3">
      <c r="A41" s="87"/>
      <c r="B41" s="88"/>
      <c r="C41" s="89"/>
      <c r="D41" s="88"/>
      <c r="E41" s="88"/>
      <c r="F41" s="87"/>
      <c r="G41" s="88"/>
      <c r="H41" s="88"/>
      <c r="I41" s="88"/>
      <c r="J41" s="88"/>
      <c r="K41" s="88"/>
      <c r="L41" s="88"/>
      <c r="M41" s="90"/>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c r="IX41" s="88"/>
      <c r="IY41" s="88"/>
      <c r="IZ41" s="88"/>
      <c r="JA41" s="88"/>
      <c r="JB41" s="88"/>
      <c r="JC41" s="88"/>
      <c r="JD41" s="88"/>
      <c r="JE41" s="88"/>
      <c r="JF41" s="88"/>
      <c r="JG41" s="88"/>
      <c r="JH41" s="88"/>
      <c r="JI41" s="88"/>
      <c r="JJ41" s="88"/>
      <c r="JK41" s="88"/>
      <c r="JL41" s="88"/>
      <c r="JM41" s="88"/>
      <c r="JN41" s="88"/>
      <c r="JO41" s="88"/>
      <c r="JP41" s="88"/>
      <c r="JQ41" s="88"/>
      <c r="JR41" s="88"/>
      <c r="JS41" s="88"/>
      <c r="JT41" s="88"/>
      <c r="JU41" s="88"/>
      <c r="JV41" s="88"/>
      <c r="JW41" s="88"/>
      <c r="JX41" s="88"/>
      <c r="JY41" s="88"/>
      <c r="JZ41" s="88"/>
      <c r="KA41" s="88"/>
      <c r="KB41" s="88"/>
      <c r="KC41" s="88"/>
      <c r="KD41" s="88"/>
      <c r="KE41" s="88"/>
      <c r="KF41" s="88"/>
      <c r="KG41" s="88"/>
      <c r="KH41" s="88"/>
      <c r="KI41" s="88"/>
      <c r="KJ41" s="88"/>
      <c r="KK41" s="88"/>
      <c r="KL41" s="88"/>
      <c r="KM41" s="88"/>
      <c r="KN41" s="88"/>
      <c r="KO41" s="88"/>
      <c r="KP41" s="88"/>
      <c r="KQ41" s="88"/>
      <c r="KR41" s="88"/>
      <c r="KS41" s="88"/>
      <c r="KT41" s="88"/>
      <c r="KU41" s="88"/>
      <c r="KV41" s="88"/>
      <c r="KW41" s="88"/>
      <c r="KX41" s="88"/>
      <c r="KY41" s="88"/>
      <c r="KZ41" s="88"/>
      <c r="LA41" s="88"/>
      <c r="LB41" s="88"/>
      <c r="LC41" s="88"/>
      <c r="LD41" s="88"/>
      <c r="LE41" s="88"/>
      <c r="LF41" s="88"/>
      <c r="LG41" s="88"/>
      <c r="LH41" s="88"/>
      <c r="LI41" s="88"/>
      <c r="LJ41" s="88"/>
      <c r="LK41" s="88"/>
      <c r="LL41" s="88"/>
      <c r="LM41" s="88"/>
      <c r="LN41" s="88"/>
      <c r="LO41" s="88"/>
      <c r="LP41" s="88"/>
      <c r="LQ41" s="88"/>
      <c r="LR41" s="88"/>
      <c r="LS41" s="88"/>
      <c r="LT41" s="88"/>
      <c r="LU41" s="88"/>
      <c r="LV41" s="88"/>
      <c r="LW41" s="88"/>
      <c r="LX41" s="88"/>
      <c r="LY41" s="88"/>
      <c r="LZ41" s="88"/>
      <c r="MA41" s="88"/>
      <c r="MB41" s="88"/>
      <c r="MC41" s="88"/>
      <c r="MD41" s="88"/>
      <c r="ME41" s="88"/>
      <c r="MF41" s="88"/>
      <c r="MG41" s="88"/>
      <c r="MH41" s="88"/>
      <c r="MI41" s="88"/>
      <c r="MJ41" s="88"/>
      <c r="MK41" s="88"/>
      <c r="ML41" s="88"/>
      <c r="MM41" s="88"/>
      <c r="MN41" s="88"/>
      <c r="MO41" s="88"/>
      <c r="MP41" s="88"/>
      <c r="MQ41" s="88"/>
      <c r="MR41" s="88"/>
      <c r="MS41" s="88"/>
      <c r="MT41" s="88"/>
      <c r="MU41" s="88"/>
      <c r="MV41" s="88"/>
      <c r="MW41" s="88"/>
      <c r="MX41" s="88"/>
      <c r="MY41" s="88"/>
      <c r="MZ41" s="88"/>
      <c r="NA41" s="88"/>
      <c r="NB41" s="88"/>
      <c r="NC41" s="88"/>
      <c r="ND41" s="88"/>
      <c r="NE41" s="88"/>
      <c r="NF41" s="88"/>
      <c r="NG41" s="88"/>
      <c r="NH41" s="88"/>
      <c r="NI41" s="88"/>
      <c r="NJ41" s="88"/>
      <c r="NK41" s="88"/>
      <c r="NL41" s="88"/>
      <c r="NM41" s="88"/>
      <c r="NN41" s="88"/>
      <c r="NO41" s="88"/>
      <c r="NP41" s="88"/>
      <c r="NQ41" s="88"/>
      <c r="NR41" s="88"/>
      <c r="NS41" s="88"/>
      <c r="NT41" s="88"/>
      <c r="NU41" s="88"/>
      <c r="NV41" s="88"/>
      <c r="NW41" s="88"/>
      <c r="NX41" s="88"/>
      <c r="NY41" s="88"/>
      <c r="NZ41" s="88"/>
      <c r="OA41" s="88"/>
      <c r="OB41" s="88"/>
      <c r="OC41" s="88"/>
      <c r="OD41" s="88"/>
      <c r="OE41" s="88"/>
      <c r="OF41" s="88"/>
      <c r="OG41" s="88"/>
      <c r="OH41" s="88"/>
      <c r="OI41" s="88"/>
      <c r="OJ41" s="88"/>
      <c r="OK41" s="88"/>
      <c r="OL41" s="88"/>
      <c r="OM41" s="88"/>
      <c r="ON41" s="88"/>
      <c r="OO41" s="88"/>
      <c r="OP41" s="88"/>
      <c r="OQ41" s="88"/>
      <c r="OR41" s="88"/>
      <c r="OS41" s="88"/>
      <c r="OT41" s="88"/>
      <c r="OU41" s="88"/>
      <c r="OV41" s="88"/>
      <c r="OW41" s="88"/>
      <c r="OX41" s="88"/>
      <c r="OY41" s="88"/>
      <c r="OZ41" s="88"/>
      <c r="PA41" s="88"/>
      <c r="PB41" s="88"/>
      <c r="PC41" s="88"/>
      <c r="PD41" s="88"/>
      <c r="PE41" s="88"/>
      <c r="PF41" s="88"/>
      <c r="PG41" s="88"/>
      <c r="PH41" s="88"/>
      <c r="PI41" s="88"/>
      <c r="PJ41" s="88"/>
      <c r="PK41" s="88"/>
      <c r="PL41" s="88"/>
      <c r="PM41" s="88"/>
      <c r="PN41" s="88"/>
      <c r="PO41" s="88"/>
      <c r="PP41" s="88"/>
      <c r="PQ41" s="88"/>
      <c r="PR41" s="88"/>
      <c r="PS41" s="88"/>
      <c r="PT41" s="88"/>
      <c r="PU41" s="88"/>
      <c r="PV41" s="88"/>
      <c r="PW41" s="88"/>
      <c r="PX41" s="88"/>
      <c r="PY41" s="88"/>
      <c r="PZ41" s="88"/>
      <c r="QA41" s="88"/>
      <c r="QB41" s="88"/>
      <c r="QC41" s="88"/>
      <c r="QD41" s="88"/>
      <c r="QE41" s="88"/>
      <c r="QF41" s="88"/>
      <c r="QG41" s="88"/>
      <c r="QH41" s="88"/>
      <c r="QI41" s="88"/>
      <c r="QJ41" s="88"/>
      <c r="QK41" s="88"/>
      <c r="QL41" s="88"/>
      <c r="QM41" s="88"/>
      <c r="QN41" s="88"/>
      <c r="QO41" s="88"/>
      <c r="QP41" s="88"/>
      <c r="QQ41" s="88"/>
      <c r="QR41" s="88"/>
      <c r="QS41" s="88"/>
      <c r="QT41" s="88"/>
      <c r="QU41" s="88"/>
      <c r="QV41" s="88"/>
      <c r="QW41" s="88"/>
      <c r="QX41" s="88"/>
      <c r="QY41" s="88"/>
    </row>
    <row r="42" spans="1:467" x14ac:dyDescent="0.3">
      <c r="A42" s="87"/>
      <c r="B42" s="88"/>
      <c r="C42" s="89"/>
      <c r="D42" s="88"/>
      <c r="E42" s="88"/>
      <c r="F42" s="87"/>
      <c r="G42" s="88"/>
      <c r="H42" s="88"/>
      <c r="I42" s="88"/>
      <c r="J42" s="88"/>
      <c r="K42" s="88"/>
      <c r="L42" s="88"/>
      <c r="M42" s="90"/>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c r="IW42" s="88"/>
      <c r="IX42" s="88"/>
      <c r="IY42" s="88"/>
      <c r="IZ42" s="88"/>
      <c r="JA42" s="88"/>
      <c r="JB42" s="88"/>
      <c r="JC42" s="88"/>
      <c r="JD42" s="88"/>
      <c r="JE42" s="88"/>
      <c r="JF42" s="88"/>
      <c r="JG42" s="88"/>
      <c r="JH42" s="88"/>
      <c r="JI42" s="88"/>
      <c r="JJ42" s="88"/>
      <c r="JK42" s="88"/>
      <c r="JL42" s="88"/>
      <c r="JM42" s="88"/>
      <c r="JN42" s="88"/>
      <c r="JO42" s="88"/>
      <c r="JP42" s="88"/>
      <c r="JQ42" s="88"/>
      <c r="JR42" s="88"/>
      <c r="JS42" s="88"/>
      <c r="JT42" s="88"/>
      <c r="JU42" s="88"/>
      <c r="JV42" s="88"/>
      <c r="JW42" s="88"/>
      <c r="JX42" s="88"/>
      <c r="JY42" s="88"/>
      <c r="JZ42" s="88"/>
      <c r="KA42" s="88"/>
      <c r="KB42" s="88"/>
      <c r="KC42" s="88"/>
      <c r="KD42" s="88"/>
      <c r="KE42" s="88"/>
      <c r="KF42" s="88"/>
      <c r="KG42" s="88"/>
      <c r="KH42" s="88"/>
      <c r="KI42" s="88"/>
      <c r="KJ42" s="88"/>
      <c r="KK42" s="88"/>
      <c r="KL42" s="88"/>
      <c r="KM42" s="88"/>
      <c r="KN42" s="88"/>
      <c r="KO42" s="88"/>
      <c r="KP42" s="88"/>
      <c r="KQ42" s="88"/>
      <c r="KR42" s="88"/>
      <c r="KS42" s="88"/>
      <c r="KT42" s="88"/>
      <c r="KU42" s="88"/>
      <c r="KV42" s="88"/>
      <c r="KW42" s="88"/>
      <c r="KX42" s="88"/>
      <c r="KY42" s="88"/>
      <c r="KZ42" s="88"/>
      <c r="LA42" s="88"/>
      <c r="LB42" s="88"/>
      <c r="LC42" s="88"/>
      <c r="LD42" s="88"/>
      <c r="LE42" s="88"/>
      <c r="LF42" s="88"/>
      <c r="LG42" s="88"/>
      <c r="LH42" s="88"/>
      <c r="LI42" s="88"/>
      <c r="LJ42" s="88"/>
      <c r="LK42" s="88"/>
      <c r="LL42" s="88"/>
      <c r="LM42" s="88"/>
      <c r="LN42" s="88"/>
      <c r="LO42" s="88"/>
      <c r="LP42" s="88"/>
      <c r="LQ42" s="88"/>
      <c r="LR42" s="88"/>
      <c r="LS42" s="88"/>
      <c r="LT42" s="88"/>
      <c r="LU42" s="88"/>
      <c r="LV42" s="88"/>
      <c r="LW42" s="88"/>
      <c r="LX42" s="88"/>
      <c r="LY42" s="88"/>
      <c r="LZ42" s="88"/>
      <c r="MA42" s="88"/>
      <c r="MB42" s="88"/>
      <c r="MC42" s="88"/>
      <c r="MD42" s="88"/>
      <c r="ME42" s="88"/>
      <c r="MF42" s="88"/>
      <c r="MG42" s="88"/>
      <c r="MH42" s="88"/>
      <c r="MI42" s="88"/>
      <c r="MJ42" s="88"/>
      <c r="MK42" s="88"/>
      <c r="ML42" s="88"/>
      <c r="MM42" s="88"/>
      <c r="MN42" s="88"/>
      <c r="MO42" s="88"/>
      <c r="MP42" s="88"/>
      <c r="MQ42" s="88"/>
      <c r="MR42" s="88"/>
      <c r="MS42" s="88"/>
      <c r="MT42" s="88"/>
      <c r="MU42" s="88"/>
      <c r="MV42" s="88"/>
      <c r="MW42" s="88"/>
      <c r="MX42" s="88"/>
      <c r="MY42" s="88"/>
      <c r="MZ42" s="88"/>
      <c r="NA42" s="88"/>
      <c r="NB42" s="88"/>
      <c r="NC42" s="88"/>
      <c r="ND42" s="88"/>
      <c r="NE42" s="88"/>
      <c r="NF42" s="88"/>
      <c r="NG42" s="88"/>
      <c r="NH42" s="88"/>
      <c r="NI42" s="88"/>
      <c r="NJ42" s="88"/>
      <c r="NK42" s="88"/>
      <c r="NL42" s="88"/>
      <c r="NM42" s="88"/>
      <c r="NN42" s="88"/>
      <c r="NO42" s="88"/>
      <c r="NP42" s="88"/>
      <c r="NQ42" s="88"/>
      <c r="NR42" s="88"/>
      <c r="NS42" s="88"/>
      <c r="NT42" s="88"/>
      <c r="NU42" s="88"/>
      <c r="NV42" s="88"/>
      <c r="NW42" s="88"/>
      <c r="NX42" s="88"/>
      <c r="NY42" s="88"/>
      <c r="NZ42" s="88"/>
      <c r="OA42" s="88"/>
      <c r="OB42" s="88"/>
      <c r="OC42" s="88"/>
      <c r="OD42" s="88"/>
      <c r="OE42" s="88"/>
      <c r="OF42" s="88"/>
      <c r="OG42" s="88"/>
      <c r="OH42" s="88"/>
      <c r="OI42" s="88"/>
      <c r="OJ42" s="88"/>
      <c r="OK42" s="88"/>
      <c r="OL42" s="88"/>
      <c r="OM42" s="88"/>
      <c r="ON42" s="88"/>
      <c r="OO42" s="88"/>
      <c r="OP42" s="88"/>
      <c r="OQ42" s="88"/>
      <c r="OR42" s="88"/>
      <c r="OS42" s="88"/>
      <c r="OT42" s="88"/>
      <c r="OU42" s="88"/>
      <c r="OV42" s="88"/>
      <c r="OW42" s="88"/>
      <c r="OX42" s="88"/>
      <c r="OY42" s="88"/>
      <c r="OZ42" s="88"/>
      <c r="PA42" s="88"/>
      <c r="PB42" s="88"/>
      <c r="PC42" s="88"/>
      <c r="PD42" s="88"/>
      <c r="PE42" s="88"/>
      <c r="PF42" s="88"/>
      <c r="PG42" s="88"/>
      <c r="PH42" s="88"/>
      <c r="PI42" s="88"/>
      <c r="PJ42" s="88"/>
      <c r="PK42" s="88"/>
      <c r="PL42" s="88"/>
      <c r="PM42" s="88"/>
      <c r="PN42" s="88"/>
      <c r="PO42" s="88"/>
      <c r="PP42" s="88"/>
      <c r="PQ42" s="88"/>
      <c r="PR42" s="88"/>
      <c r="PS42" s="88"/>
      <c r="PT42" s="88"/>
      <c r="PU42" s="88"/>
      <c r="PV42" s="88"/>
      <c r="PW42" s="88"/>
      <c r="PX42" s="88"/>
      <c r="PY42" s="88"/>
      <c r="PZ42" s="88"/>
      <c r="QA42" s="88"/>
      <c r="QB42" s="88"/>
      <c r="QC42" s="88"/>
      <c r="QD42" s="88"/>
      <c r="QE42" s="88"/>
      <c r="QF42" s="88"/>
      <c r="QG42" s="88"/>
      <c r="QH42" s="88"/>
      <c r="QI42" s="88"/>
      <c r="QJ42" s="88"/>
      <c r="QK42" s="88"/>
      <c r="QL42" s="88"/>
      <c r="QM42" s="88"/>
      <c r="QN42" s="88"/>
      <c r="QO42" s="88"/>
      <c r="QP42" s="88"/>
      <c r="QQ42" s="88"/>
      <c r="QR42" s="88"/>
      <c r="QS42" s="88"/>
      <c r="QT42" s="88"/>
      <c r="QU42" s="88"/>
      <c r="QV42" s="88"/>
      <c r="QW42" s="88"/>
      <c r="QX42" s="88"/>
      <c r="QY42" s="88"/>
    </row>
    <row r="43" spans="1:467" x14ac:dyDescent="0.3">
      <c r="A43" s="87"/>
      <c r="B43" s="88"/>
      <c r="C43" s="89"/>
      <c r="D43" s="88"/>
      <c r="E43" s="88"/>
      <c r="F43" s="87"/>
      <c r="G43" s="88"/>
      <c r="H43" s="88"/>
      <c r="I43" s="88"/>
      <c r="J43" s="88"/>
      <c r="K43" s="88"/>
      <c r="L43" s="88"/>
      <c r="M43" s="90"/>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c r="IX43" s="88"/>
      <c r="IY43" s="88"/>
      <c r="IZ43" s="88"/>
      <c r="JA43" s="88"/>
      <c r="JB43" s="88"/>
      <c r="JC43" s="88"/>
      <c r="JD43" s="88"/>
      <c r="JE43" s="88"/>
      <c r="JF43" s="88"/>
      <c r="JG43" s="88"/>
      <c r="JH43" s="88"/>
      <c r="JI43" s="88"/>
      <c r="JJ43" s="88"/>
      <c r="JK43" s="88"/>
      <c r="JL43" s="88"/>
      <c r="JM43" s="88"/>
      <c r="JN43" s="88"/>
      <c r="JO43" s="88"/>
      <c r="JP43" s="88"/>
      <c r="JQ43" s="88"/>
      <c r="JR43" s="88"/>
      <c r="JS43" s="88"/>
      <c r="JT43" s="88"/>
      <c r="JU43" s="88"/>
      <c r="JV43" s="88"/>
      <c r="JW43" s="88"/>
      <c r="JX43" s="88"/>
      <c r="JY43" s="88"/>
      <c r="JZ43" s="88"/>
      <c r="KA43" s="88"/>
      <c r="KB43" s="88"/>
      <c r="KC43" s="88"/>
      <c r="KD43" s="88"/>
      <c r="KE43" s="88"/>
      <c r="KF43" s="88"/>
      <c r="KG43" s="88"/>
      <c r="KH43" s="88"/>
      <c r="KI43" s="88"/>
      <c r="KJ43" s="88"/>
      <c r="KK43" s="88"/>
      <c r="KL43" s="88"/>
      <c r="KM43" s="88"/>
      <c r="KN43" s="88"/>
      <c r="KO43" s="88"/>
      <c r="KP43" s="88"/>
      <c r="KQ43" s="88"/>
      <c r="KR43" s="88"/>
      <c r="KS43" s="88"/>
      <c r="KT43" s="88"/>
      <c r="KU43" s="88"/>
      <c r="KV43" s="88"/>
      <c r="KW43" s="88"/>
      <c r="KX43" s="88"/>
      <c r="KY43" s="88"/>
      <c r="KZ43" s="88"/>
      <c r="LA43" s="88"/>
      <c r="LB43" s="88"/>
      <c r="LC43" s="88"/>
      <c r="LD43" s="88"/>
      <c r="LE43" s="88"/>
      <c r="LF43" s="88"/>
      <c r="LG43" s="88"/>
      <c r="LH43" s="88"/>
      <c r="LI43" s="88"/>
      <c r="LJ43" s="88"/>
      <c r="LK43" s="88"/>
      <c r="LL43" s="88"/>
      <c r="LM43" s="88"/>
      <c r="LN43" s="88"/>
      <c r="LO43" s="88"/>
      <c r="LP43" s="88"/>
      <c r="LQ43" s="88"/>
      <c r="LR43" s="88"/>
      <c r="LS43" s="88"/>
      <c r="LT43" s="88"/>
      <c r="LU43" s="88"/>
      <c r="LV43" s="88"/>
      <c r="LW43" s="88"/>
      <c r="LX43" s="88"/>
      <c r="LY43" s="88"/>
      <c r="LZ43" s="88"/>
      <c r="MA43" s="88"/>
      <c r="MB43" s="88"/>
      <c r="MC43" s="88"/>
      <c r="MD43" s="88"/>
      <c r="ME43" s="88"/>
      <c r="MF43" s="88"/>
      <c r="MG43" s="88"/>
      <c r="MH43" s="88"/>
      <c r="MI43" s="88"/>
      <c r="MJ43" s="88"/>
      <c r="MK43" s="88"/>
      <c r="ML43" s="88"/>
      <c r="MM43" s="88"/>
      <c r="MN43" s="88"/>
      <c r="MO43" s="88"/>
      <c r="MP43" s="88"/>
      <c r="MQ43" s="88"/>
      <c r="MR43" s="88"/>
      <c r="MS43" s="88"/>
      <c r="MT43" s="88"/>
      <c r="MU43" s="88"/>
      <c r="MV43" s="88"/>
      <c r="MW43" s="88"/>
      <c r="MX43" s="88"/>
      <c r="MY43" s="88"/>
      <c r="MZ43" s="88"/>
      <c r="NA43" s="88"/>
      <c r="NB43" s="88"/>
      <c r="NC43" s="88"/>
      <c r="ND43" s="88"/>
      <c r="NE43" s="88"/>
      <c r="NF43" s="88"/>
      <c r="NG43" s="88"/>
      <c r="NH43" s="88"/>
      <c r="NI43" s="88"/>
      <c r="NJ43" s="88"/>
      <c r="NK43" s="88"/>
      <c r="NL43" s="88"/>
      <c r="NM43" s="88"/>
      <c r="NN43" s="88"/>
      <c r="NO43" s="88"/>
      <c r="NP43" s="88"/>
      <c r="NQ43" s="88"/>
      <c r="NR43" s="88"/>
      <c r="NS43" s="88"/>
      <c r="NT43" s="88"/>
      <c r="NU43" s="88"/>
      <c r="NV43" s="88"/>
      <c r="NW43" s="88"/>
      <c r="NX43" s="88"/>
      <c r="NY43" s="88"/>
      <c r="NZ43" s="88"/>
      <c r="OA43" s="88"/>
      <c r="OB43" s="88"/>
      <c r="OC43" s="88"/>
      <c r="OD43" s="88"/>
      <c r="OE43" s="88"/>
      <c r="OF43" s="88"/>
      <c r="OG43" s="88"/>
      <c r="OH43" s="88"/>
      <c r="OI43" s="88"/>
      <c r="OJ43" s="88"/>
      <c r="OK43" s="88"/>
      <c r="OL43" s="88"/>
      <c r="OM43" s="88"/>
      <c r="ON43" s="88"/>
      <c r="OO43" s="88"/>
      <c r="OP43" s="88"/>
      <c r="OQ43" s="88"/>
      <c r="OR43" s="88"/>
      <c r="OS43" s="88"/>
      <c r="OT43" s="88"/>
      <c r="OU43" s="88"/>
      <c r="OV43" s="88"/>
      <c r="OW43" s="88"/>
      <c r="OX43" s="88"/>
      <c r="OY43" s="88"/>
      <c r="OZ43" s="88"/>
      <c r="PA43" s="88"/>
      <c r="PB43" s="88"/>
      <c r="PC43" s="88"/>
      <c r="PD43" s="88"/>
      <c r="PE43" s="88"/>
      <c r="PF43" s="88"/>
      <c r="PG43" s="88"/>
      <c r="PH43" s="88"/>
      <c r="PI43" s="88"/>
      <c r="PJ43" s="88"/>
      <c r="PK43" s="88"/>
      <c r="PL43" s="88"/>
      <c r="PM43" s="88"/>
      <c r="PN43" s="88"/>
      <c r="PO43" s="88"/>
      <c r="PP43" s="88"/>
      <c r="PQ43" s="88"/>
      <c r="PR43" s="88"/>
      <c r="PS43" s="88"/>
      <c r="PT43" s="88"/>
      <c r="PU43" s="88"/>
      <c r="PV43" s="88"/>
      <c r="PW43" s="88"/>
      <c r="PX43" s="88"/>
      <c r="PY43" s="88"/>
      <c r="PZ43" s="88"/>
      <c r="QA43" s="88"/>
      <c r="QB43" s="88"/>
      <c r="QC43" s="88"/>
      <c r="QD43" s="88"/>
      <c r="QE43" s="88"/>
      <c r="QF43" s="88"/>
      <c r="QG43" s="88"/>
      <c r="QH43" s="88"/>
      <c r="QI43" s="88"/>
      <c r="QJ43" s="88"/>
      <c r="QK43" s="88"/>
      <c r="QL43" s="88"/>
      <c r="QM43" s="88"/>
      <c r="QN43" s="88"/>
      <c r="QO43" s="88"/>
      <c r="QP43" s="88"/>
      <c r="QQ43" s="88"/>
      <c r="QR43" s="88"/>
      <c r="QS43" s="88"/>
      <c r="QT43" s="88"/>
      <c r="QU43" s="88"/>
      <c r="QV43" s="88"/>
      <c r="QW43" s="88"/>
      <c r="QX43" s="88"/>
      <c r="QY43" s="88"/>
    </row>
    <row r="44" spans="1:467" x14ac:dyDescent="0.3">
      <c r="A44" s="87"/>
      <c r="B44" s="88"/>
      <c r="C44" s="89"/>
      <c r="D44" s="88"/>
      <c r="E44" s="88"/>
      <c r="F44" s="87"/>
      <c r="G44" s="88"/>
      <c r="H44" s="88"/>
      <c r="I44" s="88"/>
      <c r="J44" s="88"/>
      <c r="K44" s="88"/>
      <c r="L44" s="88"/>
      <c r="M44" s="90"/>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c r="IW44" s="88"/>
      <c r="IX44" s="88"/>
      <c r="IY44" s="88"/>
      <c r="IZ44" s="88"/>
      <c r="JA44" s="88"/>
      <c r="JB44" s="88"/>
      <c r="JC44" s="88"/>
      <c r="JD44" s="88"/>
      <c r="JE44" s="88"/>
      <c r="JF44" s="88"/>
      <c r="JG44" s="88"/>
      <c r="JH44" s="88"/>
      <c r="JI44" s="88"/>
      <c r="JJ44" s="88"/>
      <c r="JK44" s="88"/>
      <c r="JL44" s="88"/>
      <c r="JM44" s="88"/>
      <c r="JN44" s="88"/>
      <c r="JO44" s="88"/>
      <c r="JP44" s="88"/>
      <c r="JQ44" s="88"/>
      <c r="JR44" s="88"/>
      <c r="JS44" s="88"/>
      <c r="JT44" s="88"/>
      <c r="JU44" s="88"/>
      <c r="JV44" s="88"/>
      <c r="JW44" s="88"/>
      <c r="JX44" s="88"/>
      <c r="JY44" s="88"/>
      <c r="JZ44" s="88"/>
      <c r="KA44" s="88"/>
      <c r="KB44" s="88"/>
      <c r="KC44" s="88"/>
      <c r="KD44" s="88"/>
      <c r="KE44" s="88"/>
      <c r="KF44" s="88"/>
      <c r="KG44" s="88"/>
      <c r="KH44" s="88"/>
      <c r="KI44" s="88"/>
      <c r="KJ44" s="88"/>
      <c r="KK44" s="88"/>
      <c r="KL44" s="88"/>
      <c r="KM44" s="88"/>
      <c r="KN44" s="88"/>
      <c r="KO44" s="88"/>
      <c r="KP44" s="88"/>
      <c r="KQ44" s="88"/>
      <c r="KR44" s="88"/>
      <c r="KS44" s="88"/>
      <c r="KT44" s="88"/>
      <c r="KU44" s="88"/>
      <c r="KV44" s="88"/>
      <c r="KW44" s="88"/>
      <c r="KX44" s="88"/>
      <c r="KY44" s="88"/>
      <c r="KZ44" s="88"/>
      <c r="LA44" s="88"/>
      <c r="LB44" s="88"/>
      <c r="LC44" s="88"/>
      <c r="LD44" s="88"/>
      <c r="LE44" s="88"/>
      <c r="LF44" s="88"/>
      <c r="LG44" s="88"/>
      <c r="LH44" s="88"/>
      <c r="LI44" s="88"/>
      <c r="LJ44" s="88"/>
      <c r="LK44" s="88"/>
      <c r="LL44" s="88"/>
      <c r="LM44" s="88"/>
      <c r="LN44" s="88"/>
      <c r="LO44" s="88"/>
      <c r="LP44" s="88"/>
      <c r="LQ44" s="88"/>
      <c r="LR44" s="88"/>
      <c r="LS44" s="88"/>
      <c r="LT44" s="88"/>
      <c r="LU44" s="88"/>
      <c r="LV44" s="88"/>
      <c r="LW44" s="88"/>
      <c r="LX44" s="88"/>
      <c r="LY44" s="88"/>
      <c r="LZ44" s="88"/>
      <c r="MA44" s="88"/>
      <c r="MB44" s="88"/>
      <c r="MC44" s="88"/>
      <c r="MD44" s="88"/>
      <c r="ME44" s="88"/>
      <c r="MF44" s="88"/>
      <c r="MG44" s="88"/>
      <c r="MH44" s="88"/>
      <c r="MI44" s="88"/>
      <c r="MJ44" s="88"/>
      <c r="MK44" s="88"/>
      <c r="ML44" s="88"/>
      <c r="MM44" s="88"/>
      <c r="MN44" s="88"/>
      <c r="MO44" s="88"/>
      <c r="MP44" s="88"/>
      <c r="MQ44" s="88"/>
      <c r="MR44" s="88"/>
      <c r="MS44" s="88"/>
      <c r="MT44" s="88"/>
      <c r="MU44" s="88"/>
      <c r="MV44" s="88"/>
      <c r="MW44" s="88"/>
      <c r="MX44" s="88"/>
      <c r="MY44" s="88"/>
      <c r="MZ44" s="88"/>
      <c r="NA44" s="88"/>
      <c r="NB44" s="88"/>
      <c r="NC44" s="88"/>
      <c r="ND44" s="88"/>
      <c r="NE44" s="88"/>
      <c r="NF44" s="88"/>
      <c r="NG44" s="88"/>
      <c r="NH44" s="88"/>
      <c r="NI44" s="88"/>
      <c r="NJ44" s="88"/>
      <c r="NK44" s="88"/>
      <c r="NL44" s="88"/>
      <c r="NM44" s="88"/>
      <c r="NN44" s="88"/>
      <c r="NO44" s="88"/>
      <c r="NP44" s="88"/>
      <c r="NQ44" s="88"/>
      <c r="NR44" s="88"/>
      <c r="NS44" s="88"/>
      <c r="NT44" s="88"/>
      <c r="NU44" s="88"/>
      <c r="NV44" s="88"/>
      <c r="NW44" s="88"/>
      <c r="NX44" s="88"/>
      <c r="NY44" s="88"/>
      <c r="NZ44" s="88"/>
      <c r="OA44" s="88"/>
      <c r="OB44" s="88"/>
      <c r="OC44" s="88"/>
      <c r="OD44" s="88"/>
      <c r="OE44" s="88"/>
      <c r="OF44" s="88"/>
      <c r="OG44" s="88"/>
      <c r="OH44" s="88"/>
      <c r="OI44" s="88"/>
      <c r="OJ44" s="88"/>
      <c r="OK44" s="88"/>
      <c r="OL44" s="88"/>
      <c r="OM44" s="88"/>
      <c r="ON44" s="88"/>
      <c r="OO44" s="88"/>
      <c r="OP44" s="88"/>
      <c r="OQ44" s="88"/>
      <c r="OR44" s="88"/>
      <c r="OS44" s="88"/>
      <c r="OT44" s="88"/>
      <c r="OU44" s="88"/>
      <c r="OV44" s="88"/>
      <c r="OW44" s="88"/>
      <c r="OX44" s="88"/>
      <c r="OY44" s="88"/>
      <c r="OZ44" s="88"/>
      <c r="PA44" s="88"/>
      <c r="PB44" s="88"/>
      <c r="PC44" s="88"/>
      <c r="PD44" s="88"/>
      <c r="PE44" s="88"/>
      <c r="PF44" s="88"/>
      <c r="PG44" s="88"/>
      <c r="PH44" s="88"/>
      <c r="PI44" s="88"/>
      <c r="PJ44" s="88"/>
      <c r="PK44" s="88"/>
      <c r="PL44" s="88"/>
      <c r="PM44" s="88"/>
      <c r="PN44" s="88"/>
      <c r="PO44" s="88"/>
      <c r="PP44" s="88"/>
      <c r="PQ44" s="88"/>
      <c r="PR44" s="88"/>
      <c r="PS44" s="88"/>
      <c r="PT44" s="88"/>
      <c r="PU44" s="88"/>
      <c r="PV44" s="88"/>
      <c r="PW44" s="88"/>
      <c r="PX44" s="88"/>
      <c r="PY44" s="88"/>
      <c r="PZ44" s="88"/>
      <c r="QA44" s="88"/>
      <c r="QB44" s="88"/>
      <c r="QC44" s="88"/>
      <c r="QD44" s="88"/>
      <c r="QE44" s="88"/>
      <c r="QF44" s="88"/>
      <c r="QG44" s="88"/>
      <c r="QH44" s="88"/>
      <c r="QI44" s="88"/>
      <c r="QJ44" s="88"/>
      <c r="QK44" s="88"/>
      <c r="QL44" s="88"/>
      <c r="QM44" s="88"/>
      <c r="QN44" s="88"/>
      <c r="QO44" s="88"/>
      <c r="QP44" s="88"/>
      <c r="QQ44" s="88"/>
      <c r="QR44" s="88"/>
      <c r="QS44" s="88"/>
      <c r="QT44" s="88"/>
      <c r="QU44" s="88"/>
      <c r="QV44" s="88"/>
      <c r="QW44" s="88"/>
      <c r="QX44" s="88"/>
      <c r="QY44" s="88"/>
    </row>
    <row r="45" spans="1:467" x14ac:dyDescent="0.3">
      <c r="A45" s="87"/>
      <c r="B45" s="88"/>
      <c r="C45" s="89"/>
      <c r="D45" s="88"/>
      <c r="E45" s="88"/>
      <c r="F45" s="87"/>
      <c r="G45" s="88"/>
      <c r="H45" s="88"/>
      <c r="I45" s="88"/>
      <c r="J45" s="88"/>
      <c r="K45" s="88"/>
      <c r="L45" s="88"/>
      <c r="M45" s="90"/>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c r="IX45" s="88"/>
      <c r="IY45" s="88"/>
      <c r="IZ45" s="88"/>
      <c r="JA45" s="88"/>
      <c r="JB45" s="88"/>
      <c r="JC45" s="88"/>
      <c r="JD45" s="88"/>
      <c r="JE45" s="88"/>
      <c r="JF45" s="88"/>
      <c r="JG45" s="88"/>
      <c r="JH45" s="88"/>
      <c r="JI45" s="88"/>
      <c r="JJ45" s="88"/>
      <c r="JK45" s="88"/>
      <c r="JL45" s="88"/>
      <c r="JM45" s="88"/>
      <c r="JN45" s="88"/>
      <c r="JO45" s="88"/>
      <c r="JP45" s="88"/>
      <c r="JQ45" s="88"/>
      <c r="JR45" s="88"/>
      <c r="JS45" s="88"/>
      <c r="JT45" s="88"/>
      <c r="JU45" s="88"/>
      <c r="JV45" s="88"/>
      <c r="JW45" s="88"/>
      <c r="JX45" s="88"/>
      <c r="JY45" s="88"/>
      <c r="JZ45" s="88"/>
      <c r="KA45" s="88"/>
      <c r="KB45" s="88"/>
      <c r="KC45" s="88"/>
      <c r="KD45" s="88"/>
      <c r="KE45" s="88"/>
      <c r="KF45" s="88"/>
      <c r="KG45" s="88"/>
      <c r="KH45" s="88"/>
      <c r="KI45" s="88"/>
      <c r="KJ45" s="88"/>
      <c r="KK45" s="88"/>
      <c r="KL45" s="88"/>
      <c r="KM45" s="88"/>
      <c r="KN45" s="88"/>
      <c r="KO45" s="88"/>
      <c r="KP45" s="88"/>
      <c r="KQ45" s="88"/>
      <c r="KR45" s="88"/>
      <c r="KS45" s="88"/>
      <c r="KT45" s="88"/>
      <c r="KU45" s="88"/>
      <c r="KV45" s="88"/>
      <c r="KW45" s="88"/>
      <c r="KX45" s="88"/>
      <c r="KY45" s="88"/>
      <c r="KZ45" s="88"/>
      <c r="LA45" s="88"/>
      <c r="LB45" s="88"/>
      <c r="LC45" s="88"/>
      <c r="LD45" s="88"/>
      <c r="LE45" s="88"/>
      <c r="LF45" s="88"/>
      <c r="LG45" s="88"/>
      <c r="LH45" s="88"/>
      <c r="LI45" s="88"/>
      <c r="LJ45" s="88"/>
      <c r="LK45" s="88"/>
      <c r="LL45" s="88"/>
      <c r="LM45" s="88"/>
      <c r="LN45" s="88"/>
      <c r="LO45" s="88"/>
      <c r="LP45" s="88"/>
      <c r="LQ45" s="88"/>
      <c r="LR45" s="88"/>
      <c r="LS45" s="88"/>
      <c r="LT45" s="88"/>
      <c r="LU45" s="88"/>
      <c r="LV45" s="88"/>
      <c r="LW45" s="88"/>
      <c r="LX45" s="88"/>
      <c r="LY45" s="88"/>
      <c r="LZ45" s="88"/>
      <c r="MA45" s="88"/>
      <c r="MB45" s="88"/>
      <c r="MC45" s="88"/>
      <c r="MD45" s="88"/>
      <c r="ME45" s="88"/>
      <c r="MF45" s="88"/>
      <c r="MG45" s="88"/>
      <c r="MH45" s="88"/>
      <c r="MI45" s="88"/>
      <c r="MJ45" s="88"/>
      <c r="MK45" s="88"/>
      <c r="ML45" s="88"/>
      <c r="MM45" s="88"/>
      <c r="MN45" s="88"/>
      <c r="MO45" s="88"/>
      <c r="MP45" s="88"/>
      <c r="MQ45" s="88"/>
      <c r="MR45" s="88"/>
      <c r="MS45" s="88"/>
      <c r="MT45" s="88"/>
      <c r="MU45" s="88"/>
      <c r="MV45" s="88"/>
      <c r="MW45" s="88"/>
      <c r="MX45" s="88"/>
      <c r="MY45" s="88"/>
      <c r="MZ45" s="88"/>
      <c r="NA45" s="88"/>
      <c r="NB45" s="88"/>
      <c r="NC45" s="88"/>
      <c r="ND45" s="88"/>
      <c r="NE45" s="88"/>
      <c r="NF45" s="88"/>
      <c r="NG45" s="88"/>
      <c r="NH45" s="88"/>
      <c r="NI45" s="88"/>
      <c r="NJ45" s="88"/>
      <c r="NK45" s="88"/>
      <c r="NL45" s="88"/>
      <c r="NM45" s="88"/>
      <c r="NN45" s="88"/>
      <c r="NO45" s="88"/>
      <c r="NP45" s="88"/>
      <c r="NQ45" s="88"/>
      <c r="NR45" s="88"/>
      <c r="NS45" s="88"/>
      <c r="NT45" s="88"/>
      <c r="NU45" s="88"/>
      <c r="NV45" s="88"/>
      <c r="NW45" s="88"/>
      <c r="NX45" s="88"/>
      <c r="NY45" s="88"/>
      <c r="NZ45" s="88"/>
      <c r="OA45" s="88"/>
      <c r="OB45" s="88"/>
      <c r="OC45" s="88"/>
      <c r="OD45" s="88"/>
      <c r="OE45" s="88"/>
      <c r="OF45" s="88"/>
      <c r="OG45" s="88"/>
      <c r="OH45" s="88"/>
      <c r="OI45" s="88"/>
      <c r="OJ45" s="88"/>
      <c r="OK45" s="88"/>
      <c r="OL45" s="88"/>
      <c r="OM45" s="88"/>
      <c r="ON45" s="88"/>
      <c r="OO45" s="88"/>
      <c r="OP45" s="88"/>
      <c r="OQ45" s="88"/>
      <c r="OR45" s="88"/>
      <c r="OS45" s="88"/>
      <c r="OT45" s="88"/>
      <c r="OU45" s="88"/>
      <c r="OV45" s="88"/>
      <c r="OW45" s="88"/>
      <c r="OX45" s="88"/>
      <c r="OY45" s="88"/>
      <c r="OZ45" s="88"/>
      <c r="PA45" s="88"/>
      <c r="PB45" s="88"/>
      <c r="PC45" s="88"/>
      <c r="PD45" s="88"/>
      <c r="PE45" s="88"/>
      <c r="PF45" s="88"/>
      <c r="PG45" s="88"/>
      <c r="PH45" s="88"/>
      <c r="PI45" s="88"/>
      <c r="PJ45" s="88"/>
      <c r="PK45" s="88"/>
      <c r="PL45" s="88"/>
      <c r="PM45" s="88"/>
      <c r="PN45" s="88"/>
      <c r="PO45" s="88"/>
      <c r="PP45" s="88"/>
      <c r="PQ45" s="88"/>
      <c r="PR45" s="88"/>
      <c r="PS45" s="88"/>
      <c r="PT45" s="88"/>
      <c r="PU45" s="88"/>
      <c r="PV45" s="88"/>
      <c r="PW45" s="88"/>
      <c r="PX45" s="88"/>
      <c r="PY45" s="88"/>
      <c r="PZ45" s="88"/>
      <c r="QA45" s="88"/>
      <c r="QB45" s="88"/>
      <c r="QC45" s="88"/>
      <c r="QD45" s="88"/>
      <c r="QE45" s="88"/>
      <c r="QF45" s="88"/>
      <c r="QG45" s="88"/>
      <c r="QH45" s="88"/>
      <c r="QI45" s="88"/>
      <c r="QJ45" s="88"/>
      <c r="QK45" s="88"/>
      <c r="QL45" s="88"/>
      <c r="QM45" s="88"/>
      <c r="QN45" s="88"/>
      <c r="QO45" s="88"/>
      <c r="QP45" s="88"/>
      <c r="QQ45" s="88"/>
      <c r="QR45" s="88"/>
      <c r="QS45" s="88"/>
      <c r="QT45" s="88"/>
      <c r="QU45" s="88"/>
      <c r="QV45" s="88"/>
      <c r="QW45" s="88"/>
      <c r="QX45" s="88"/>
      <c r="QY45" s="88"/>
    </row>
    <row r="46" spans="1:467" x14ac:dyDescent="0.3">
      <c r="A46" s="87"/>
      <c r="B46" s="88"/>
      <c r="C46" s="89"/>
      <c r="D46" s="88"/>
      <c r="E46" s="88"/>
      <c r="F46" s="87"/>
      <c r="G46" s="88"/>
      <c r="H46" s="88"/>
      <c r="I46" s="88"/>
      <c r="J46" s="88"/>
      <c r="K46" s="88"/>
      <c r="L46" s="88"/>
      <c r="M46" s="90"/>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c r="HZ46" s="88"/>
      <c r="IA46" s="88"/>
      <c r="IB46" s="88"/>
      <c r="IC46" s="88"/>
      <c r="ID46" s="88"/>
      <c r="IE46" s="88"/>
      <c r="IF46" s="88"/>
      <c r="IG46" s="88"/>
      <c r="IH46" s="88"/>
      <c r="II46" s="88"/>
      <c r="IJ46" s="88"/>
      <c r="IK46" s="88"/>
      <c r="IL46" s="88"/>
      <c r="IM46" s="88"/>
      <c r="IN46" s="88"/>
      <c r="IO46" s="88"/>
      <c r="IP46" s="88"/>
      <c r="IQ46" s="88"/>
      <c r="IR46" s="88"/>
      <c r="IS46" s="88"/>
      <c r="IT46" s="88"/>
      <c r="IU46" s="88"/>
      <c r="IV46" s="88"/>
      <c r="IW46" s="88"/>
      <c r="IX46" s="88"/>
      <c r="IY46" s="88"/>
      <c r="IZ46" s="88"/>
      <c r="JA46" s="88"/>
      <c r="JB46" s="88"/>
      <c r="JC46" s="88"/>
      <c r="JD46" s="88"/>
      <c r="JE46" s="88"/>
      <c r="JF46" s="88"/>
      <c r="JG46" s="88"/>
      <c r="JH46" s="88"/>
      <c r="JI46" s="88"/>
      <c r="JJ46" s="88"/>
      <c r="JK46" s="88"/>
      <c r="JL46" s="88"/>
      <c r="JM46" s="88"/>
      <c r="JN46" s="88"/>
      <c r="JO46" s="88"/>
      <c r="JP46" s="88"/>
      <c r="JQ46" s="88"/>
      <c r="JR46" s="88"/>
      <c r="JS46" s="88"/>
      <c r="JT46" s="88"/>
      <c r="JU46" s="88"/>
      <c r="JV46" s="88"/>
      <c r="JW46" s="88"/>
      <c r="JX46" s="88"/>
      <c r="JY46" s="88"/>
      <c r="JZ46" s="88"/>
      <c r="KA46" s="88"/>
      <c r="KB46" s="88"/>
      <c r="KC46" s="88"/>
      <c r="KD46" s="88"/>
      <c r="KE46" s="88"/>
      <c r="KF46" s="88"/>
      <c r="KG46" s="88"/>
      <c r="KH46" s="88"/>
      <c r="KI46" s="88"/>
      <c r="KJ46" s="88"/>
      <c r="KK46" s="88"/>
      <c r="KL46" s="88"/>
      <c r="KM46" s="88"/>
      <c r="KN46" s="88"/>
      <c r="KO46" s="88"/>
      <c r="KP46" s="88"/>
      <c r="KQ46" s="88"/>
      <c r="KR46" s="88"/>
      <c r="KS46" s="88"/>
      <c r="KT46" s="88"/>
      <c r="KU46" s="88"/>
      <c r="KV46" s="88"/>
      <c r="KW46" s="88"/>
      <c r="KX46" s="88"/>
      <c r="KY46" s="88"/>
      <c r="KZ46" s="88"/>
      <c r="LA46" s="88"/>
      <c r="LB46" s="88"/>
      <c r="LC46" s="88"/>
      <c r="LD46" s="88"/>
      <c r="LE46" s="88"/>
      <c r="LF46" s="88"/>
      <c r="LG46" s="88"/>
      <c r="LH46" s="88"/>
      <c r="LI46" s="88"/>
      <c r="LJ46" s="88"/>
      <c r="LK46" s="88"/>
      <c r="LL46" s="88"/>
      <c r="LM46" s="88"/>
      <c r="LN46" s="88"/>
      <c r="LO46" s="88"/>
      <c r="LP46" s="88"/>
      <c r="LQ46" s="88"/>
      <c r="LR46" s="88"/>
      <c r="LS46" s="88"/>
      <c r="LT46" s="88"/>
      <c r="LU46" s="88"/>
      <c r="LV46" s="88"/>
      <c r="LW46" s="88"/>
      <c r="LX46" s="88"/>
      <c r="LY46" s="88"/>
      <c r="LZ46" s="88"/>
      <c r="MA46" s="88"/>
      <c r="MB46" s="88"/>
      <c r="MC46" s="88"/>
      <c r="MD46" s="88"/>
      <c r="ME46" s="88"/>
      <c r="MF46" s="88"/>
      <c r="MG46" s="88"/>
      <c r="MH46" s="88"/>
      <c r="MI46" s="88"/>
      <c r="MJ46" s="88"/>
      <c r="MK46" s="88"/>
      <c r="ML46" s="88"/>
      <c r="MM46" s="88"/>
      <c r="MN46" s="88"/>
      <c r="MO46" s="88"/>
      <c r="MP46" s="88"/>
      <c r="MQ46" s="88"/>
      <c r="MR46" s="88"/>
      <c r="MS46" s="88"/>
      <c r="MT46" s="88"/>
      <c r="MU46" s="88"/>
      <c r="MV46" s="88"/>
      <c r="MW46" s="88"/>
      <c r="MX46" s="88"/>
      <c r="MY46" s="88"/>
      <c r="MZ46" s="88"/>
      <c r="NA46" s="88"/>
      <c r="NB46" s="88"/>
      <c r="NC46" s="88"/>
      <c r="ND46" s="88"/>
      <c r="NE46" s="88"/>
      <c r="NF46" s="88"/>
      <c r="NG46" s="88"/>
      <c r="NH46" s="88"/>
      <c r="NI46" s="88"/>
      <c r="NJ46" s="88"/>
      <c r="NK46" s="88"/>
      <c r="NL46" s="88"/>
      <c r="NM46" s="88"/>
      <c r="NN46" s="88"/>
      <c r="NO46" s="88"/>
      <c r="NP46" s="88"/>
      <c r="NQ46" s="88"/>
      <c r="NR46" s="88"/>
      <c r="NS46" s="88"/>
      <c r="NT46" s="88"/>
      <c r="NU46" s="88"/>
      <c r="NV46" s="88"/>
      <c r="NW46" s="88"/>
      <c r="NX46" s="88"/>
      <c r="NY46" s="88"/>
      <c r="NZ46" s="88"/>
      <c r="OA46" s="88"/>
      <c r="OB46" s="88"/>
      <c r="OC46" s="88"/>
      <c r="OD46" s="88"/>
      <c r="OE46" s="88"/>
      <c r="OF46" s="88"/>
      <c r="OG46" s="88"/>
      <c r="OH46" s="88"/>
      <c r="OI46" s="88"/>
      <c r="OJ46" s="88"/>
      <c r="OK46" s="88"/>
      <c r="OL46" s="88"/>
      <c r="OM46" s="88"/>
      <c r="ON46" s="88"/>
      <c r="OO46" s="88"/>
      <c r="OP46" s="88"/>
      <c r="OQ46" s="88"/>
      <c r="OR46" s="88"/>
      <c r="OS46" s="88"/>
      <c r="OT46" s="88"/>
      <c r="OU46" s="88"/>
      <c r="OV46" s="88"/>
      <c r="OW46" s="88"/>
      <c r="OX46" s="88"/>
      <c r="OY46" s="88"/>
      <c r="OZ46" s="88"/>
      <c r="PA46" s="88"/>
      <c r="PB46" s="88"/>
      <c r="PC46" s="88"/>
      <c r="PD46" s="88"/>
      <c r="PE46" s="88"/>
      <c r="PF46" s="88"/>
      <c r="PG46" s="88"/>
      <c r="PH46" s="88"/>
      <c r="PI46" s="88"/>
      <c r="PJ46" s="88"/>
      <c r="PK46" s="88"/>
      <c r="PL46" s="88"/>
      <c r="PM46" s="88"/>
      <c r="PN46" s="88"/>
      <c r="PO46" s="88"/>
      <c r="PP46" s="88"/>
      <c r="PQ46" s="88"/>
      <c r="PR46" s="88"/>
      <c r="PS46" s="88"/>
      <c r="PT46" s="88"/>
      <c r="PU46" s="88"/>
      <c r="PV46" s="88"/>
      <c r="PW46" s="88"/>
      <c r="PX46" s="88"/>
      <c r="PY46" s="88"/>
      <c r="PZ46" s="88"/>
      <c r="QA46" s="88"/>
      <c r="QB46" s="88"/>
      <c r="QC46" s="88"/>
      <c r="QD46" s="88"/>
      <c r="QE46" s="88"/>
      <c r="QF46" s="88"/>
      <c r="QG46" s="88"/>
      <c r="QH46" s="88"/>
      <c r="QI46" s="88"/>
      <c r="QJ46" s="88"/>
      <c r="QK46" s="88"/>
      <c r="QL46" s="88"/>
      <c r="QM46" s="88"/>
      <c r="QN46" s="88"/>
      <c r="QO46" s="88"/>
      <c r="QP46" s="88"/>
      <c r="QQ46" s="88"/>
      <c r="QR46" s="88"/>
      <c r="QS46" s="88"/>
      <c r="QT46" s="88"/>
      <c r="QU46" s="88"/>
      <c r="QV46" s="88"/>
      <c r="QW46" s="88"/>
      <c r="QX46" s="88"/>
      <c r="QY46" s="88"/>
    </row>
    <row r="47" spans="1:467" x14ac:dyDescent="0.3">
      <c r="A47" s="87"/>
      <c r="B47" s="88"/>
      <c r="C47" s="89"/>
      <c r="D47" s="88"/>
      <c r="E47" s="88"/>
      <c r="F47" s="87"/>
      <c r="G47" s="88"/>
      <c r="H47" s="88"/>
      <c r="I47" s="88"/>
      <c r="J47" s="88"/>
      <c r="K47" s="88"/>
      <c r="L47" s="88"/>
      <c r="M47" s="90"/>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c r="IW47" s="88"/>
      <c r="IX47" s="88"/>
      <c r="IY47" s="88"/>
      <c r="IZ47" s="88"/>
      <c r="JA47" s="88"/>
      <c r="JB47" s="88"/>
      <c r="JC47" s="88"/>
      <c r="JD47" s="88"/>
      <c r="JE47" s="88"/>
      <c r="JF47" s="88"/>
      <c r="JG47" s="88"/>
      <c r="JH47" s="88"/>
      <c r="JI47" s="88"/>
      <c r="JJ47" s="88"/>
      <c r="JK47" s="88"/>
      <c r="JL47" s="88"/>
      <c r="JM47" s="88"/>
      <c r="JN47" s="88"/>
      <c r="JO47" s="88"/>
      <c r="JP47" s="88"/>
      <c r="JQ47" s="88"/>
      <c r="JR47" s="88"/>
      <c r="JS47" s="88"/>
      <c r="JT47" s="88"/>
      <c r="JU47" s="88"/>
      <c r="JV47" s="88"/>
      <c r="JW47" s="88"/>
      <c r="JX47" s="88"/>
      <c r="JY47" s="88"/>
      <c r="JZ47" s="88"/>
      <c r="KA47" s="88"/>
      <c r="KB47" s="88"/>
      <c r="KC47" s="88"/>
      <c r="KD47" s="88"/>
      <c r="KE47" s="88"/>
      <c r="KF47" s="88"/>
      <c r="KG47" s="88"/>
      <c r="KH47" s="88"/>
      <c r="KI47" s="88"/>
      <c r="KJ47" s="88"/>
      <c r="KK47" s="88"/>
      <c r="KL47" s="88"/>
      <c r="KM47" s="88"/>
      <c r="KN47" s="88"/>
      <c r="KO47" s="88"/>
      <c r="KP47" s="88"/>
      <c r="KQ47" s="88"/>
      <c r="KR47" s="88"/>
      <c r="KS47" s="88"/>
      <c r="KT47" s="88"/>
      <c r="KU47" s="88"/>
      <c r="KV47" s="88"/>
      <c r="KW47" s="88"/>
      <c r="KX47" s="88"/>
      <c r="KY47" s="88"/>
      <c r="KZ47" s="88"/>
      <c r="LA47" s="88"/>
      <c r="LB47" s="88"/>
      <c r="LC47" s="88"/>
      <c r="LD47" s="88"/>
      <c r="LE47" s="88"/>
      <c r="LF47" s="88"/>
      <c r="LG47" s="88"/>
      <c r="LH47" s="88"/>
      <c r="LI47" s="88"/>
      <c r="LJ47" s="88"/>
      <c r="LK47" s="88"/>
      <c r="LL47" s="88"/>
      <c r="LM47" s="88"/>
      <c r="LN47" s="88"/>
      <c r="LO47" s="88"/>
      <c r="LP47" s="88"/>
      <c r="LQ47" s="88"/>
      <c r="LR47" s="88"/>
      <c r="LS47" s="88"/>
      <c r="LT47" s="88"/>
      <c r="LU47" s="88"/>
      <c r="LV47" s="88"/>
      <c r="LW47" s="88"/>
      <c r="LX47" s="88"/>
      <c r="LY47" s="88"/>
      <c r="LZ47" s="88"/>
      <c r="MA47" s="88"/>
      <c r="MB47" s="88"/>
      <c r="MC47" s="88"/>
      <c r="MD47" s="88"/>
      <c r="ME47" s="88"/>
      <c r="MF47" s="88"/>
      <c r="MG47" s="88"/>
      <c r="MH47" s="88"/>
      <c r="MI47" s="88"/>
      <c r="MJ47" s="88"/>
      <c r="MK47" s="88"/>
      <c r="ML47" s="88"/>
      <c r="MM47" s="88"/>
      <c r="MN47" s="88"/>
      <c r="MO47" s="88"/>
      <c r="MP47" s="88"/>
      <c r="MQ47" s="88"/>
      <c r="MR47" s="88"/>
      <c r="MS47" s="88"/>
      <c r="MT47" s="88"/>
      <c r="MU47" s="88"/>
      <c r="MV47" s="88"/>
      <c r="MW47" s="88"/>
      <c r="MX47" s="88"/>
      <c r="MY47" s="88"/>
      <c r="MZ47" s="88"/>
      <c r="NA47" s="88"/>
      <c r="NB47" s="88"/>
      <c r="NC47" s="88"/>
      <c r="ND47" s="88"/>
      <c r="NE47" s="88"/>
      <c r="NF47" s="88"/>
      <c r="NG47" s="88"/>
      <c r="NH47" s="88"/>
      <c r="NI47" s="88"/>
      <c r="NJ47" s="88"/>
      <c r="NK47" s="88"/>
      <c r="NL47" s="88"/>
      <c r="NM47" s="88"/>
      <c r="NN47" s="88"/>
      <c r="NO47" s="88"/>
      <c r="NP47" s="88"/>
      <c r="NQ47" s="88"/>
      <c r="NR47" s="88"/>
      <c r="NS47" s="88"/>
      <c r="NT47" s="88"/>
      <c r="NU47" s="88"/>
      <c r="NV47" s="88"/>
      <c r="NW47" s="88"/>
      <c r="NX47" s="88"/>
      <c r="NY47" s="88"/>
      <c r="NZ47" s="88"/>
      <c r="OA47" s="88"/>
      <c r="OB47" s="88"/>
      <c r="OC47" s="88"/>
      <c r="OD47" s="88"/>
      <c r="OE47" s="88"/>
      <c r="OF47" s="88"/>
      <c r="OG47" s="88"/>
      <c r="OH47" s="88"/>
      <c r="OI47" s="88"/>
      <c r="OJ47" s="88"/>
      <c r="OK47" s="88"/>
      <c r="OL47" s="88"/>
      <c r="OM47" s="88"/>
      <c r="ON47" s="88"/>
      <c r="OO47" s="88"/>
      <c r="OP47" s="88"/>
      <c r="OQ47" s="88"/>
      <c r="OR47" s="88"/>
      <c r="OS47" s="88"/>
      <c r="OT47" s="88"/>
      <c r="OU47" s="88"/>
      <c r="OV47" s="88"/>
      <c r="OW47" s="88"/>
      <c r="OX47" s="88"/>
      <c r="OY47" s="88"/>
      <c r="OZ47" s="88"/>
      <c r="PA47" s="88"/>
      <c r="PB47" s="88"/>
      <c r="PC47" s="88"/>
      <c r="PD47" s="88"/>
      <c r="PE47" s="88"/>
      <c r="PF47" s="88"/>
      <c r="PG47" s="88"/>
      <c r="PH47" s="88"/>
      <c r="PI47" s="88"/>
      <c r="PJ47" s="88"/>
      <c r="PK47" s="88"/>
      <c r="PL47" s="88"/>
      <c r="PM47" s="88"/>
      <c r="PN47" s="88"/>
      <c r="PO47" s="88"/>
      <c r="PP47" s="88"/>
      <c r="PQ47" s="88"/>
      <c r="PR47" s="88"/>
      <c r="PS47" s="88"/>
      <c r="PT47" s="88"/>
      <c r="PU47" s="88"/>
      <c r="PV47" s="88"/>
      <c r="PW47" s="88"/>
      <c r="PX47" s="88"/>
      <c r="PY47" s="88"/>
      <c r="PZ47" s="88"/>
      <c r="QA47" s="88"/>
      <c r="QB47" s="88"/>
      <c r="QC47" s="88"/>
      <c r="QD47" s="88"/>
      <c r="QE47" s="88"/>
      <c r="QF47" s="88"/>
      <c r="QG47" s="88"/>
      <c r="QH47" s="88"/>
      <c r="QI47" s="88"/>
      <c r="QJ47" s="88"/>
      <c r="QK47" s="88"/>
      <c r="QL47" s="88"/>
      <c r="QM47" s="88"/>
      <c r="QN47" s="88"/>
      <c r="QO47" s="88"/>
      <c r="QP47" s="88"/>
      <c r="QQ47" s="88"/>
      <c r="QR47" s="88"/>
      <c r="QS47" s="88"/>
      <c r="QT47" s="88"/>
      <c r="QU47" s="88"/>
      <c r="QV47" s="88"/>
      <c r="QW47" s="88"/>
      <c r="QX47" s="88"/>
      <c r="QY47" s="88"/>
    </row>
    <row r="48" spans="1:467" x14ac:dyDescent="0.3">
      <c r="A48" s="87"/>
      <c r="B48" s="88"/>
      <c r="C48" s="89"/>
      <c r="D48" s="88"/>
      <c r="E48" s="88"/>
      <c r="F48" s="87"/>
      <c r="G48" s="88"/>
      <c r="H48" s="88"/>
      <c r="I48" s="88"/>
      <c r="J48" s="88"/>
      <c r="K48" s="88"/>
      <c r="L48" s="88"/>
      <c r="M48" s="90"/>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c r="HZ48" s="88"/>
      <c r="IA48" s="88"/>
      <c r="IB48" s="88"/>
      <c r="IC48" s="88"/>
      <c r="ID48" s="88"/>
      <c r="IE48" s="88"/>
      <c r="IF48" s="88"/>
      <c r="IG48" s="88"/>
      <c r="IH48" s="88"/>
      <c r="II48" s="88"/>
      <c r="IJ48" s="88"/>
      <c r="IK48" s="88"/>
      <c r="IL48" s="88"/>
      <c r="IM48" s="88"/>
      <c r="IN48" s="88"/>
      <c r="IO48" s="88"/>
      <c r="IP48" s="88"/>
      <c r="IQ48" s="88"/>
      <c r="IR48" s="88"/>
      <c r="IS48" s="88"/>
      <c r="IT48" s="88"/>
      <c r="IU48" s="88"/>
      <c r="IV48" s="88"/>
      <c r="IW48" s="88"/>
      <c r="IX48" s="88"/>
      <c r="IY48" s="88"/>
      <c r="IZ48" s="88"/>
      <c r="JA48" s="88"/>
      <c r="JB48" s="88"/>
      <c r="JC48" s="88"/>
      <c r="JD48" s="88"/>
      <c r="JE48" s="88"/>
      <c r="JF48" s="88"/>
      <c r="JG48" s="88"/>
      <c r="JH48" s="88"/>
      <c r="JI48" s="88"/>
      <c r="JJ48" s="88"/>
      <c r="JK48" s="88"/>
      <c r="JL48" s="88"/>
      <c r="JM48" s="88"/>
      <c r="JN48" s="88"/>
      <c r="JO48" s="88"/>
      <c r="JP48" s="88"/>
      <c r="JQ48" s="88"/>
      <c r="JR48" s="88"/>
      <c r="JS48" s="88"/>
      <c r="JT48" s="88"/>
      <c r="JU48" s="88"/>
      <c r="JV48" s="88"/>
      <c r="JW48" s="88"/>
      <c r="JX48" s="88"/>
      <c r="JY48" s="88"/>
      <c r="JZ48" s="88"/>
      <c r="KA48" s="88"/>
      <c r="KB48" s="88"/>
      <c r="KC48" s="88"/>
      <c r="KD48" s="88"/>
      <c r="KE48" s="88"/>
      <c r="KF48" s="88"/>
      <c r="KG48" s="88"/>
      <c r="KH48" s="88"/>
      <c r="KI48" s="88"/>
      <c r="KJ48" s="88"/>
      <c r="KK48" s="88"/>
      <c r="KL48" s="88"/>
      <c r="KM48" s="88"/>
      <c r="KN48" s="88"/>
      <c r="KO48" s="88"/>
      <c r="KP48" s="88"/>
      <c r="KQ48" s="88"/>
      <c r="KR48" s="88"/>
      <c r="KS48" s="88"/>
      <c r="KT48" s="88"/>
      <c r="KU48" s="88"/>
      <c r="KV48" s="88"/>
      <c r="KW48" s="88"/>
      <c r="KX48" s="88"/>
      <c r="KY48" s="88"/>
      <c r="KZ48" s="88"/>
      <c r="LA48" s="88"/>
      <c r="LB48" s="88"/>
      <c r="LC48" s="88"/>
      <c r="LD48" s="88"/>
      <c r="LE48" s="88"/>
      <c r="LF48" s="88"/>
      <c r="LG48" s="88"/>
      <c r="LH48" s="88"/>
      <c r="LI48" s="88"/>
      <c r="LJ48" s="88"/>
      <c r="LK48" s="88"/>
      <c r="LL48" s="88"/>
      <c r="LM48" s="88"/>
      <c r="LN48" s="88"/>
      <c r="LO48" s="88"/>
      <c r="LP48" s="88"/>
      <c r="LQ48" s="88"/>
      <c r="LR48" s="88"/>
      <c r="LS48" s="88"/>
      <c r="LT48" s="88"/>
      <c r="LU48" s="88"/>
      <c r="LV48" s="88"/>
      <c r="LW48" s="88"/>
      <c r="LX48" s="88"/>
      <c r="LY48" s="88"/>
      <c r="LZ48" s="88"/>
      <c r="MA48" s="88"/>
      <c r="MB48" s="88"/>
      <c r="MC48" s="88"/>
      <c r="MD48" s="88"/>
      <c r="ME48" s="88"/>
      <c r="MF48" s="88"/>
      <c r="MG48" s="88"/>
      <c r="MH48" s="88"/>
      <c r="MI48" s="88"/>
      <c r="MJ48" s="88"/>
      <c r="MK48" s="88"/>
      <c r="ML48" s="88"/>
      <c r="MM48" s="88"/>
      <c r="MN48" s="88"/>
      <c r="MO48" s="88"/>
      <c r="MP48" s="88"/>
      <c r="MQ48" s="88"/>
      <c r="MR48" s="88"/>
      <c r="MS48" s="88"/>
      <c r="MT48" s="88"/>
      <c r="MU48" s="88"/>
      <c r="MV48" s="88"/>
      <c r="MW48" s="88"/>
      <c r="MX48" s="88"/>
      <c r="MY48" s="88"/>
      <c r="MZ48" s="88"/>
      <c r="NA48" s="88"/>
      <c r="NB48" s="88"/>
      <c r="NC48" s="88"/>
      <c r="ND48" s="88"/>
      <c r="NE48" s="88"/>
      <c r="NF48" s="88"/>
      <c r="NG48" s="88"/>
      <c r="NH48" s="88"/>
      <c r="NI48" s="88"/>
      <c r="NJ48" s="88"/>
      <c r="NK48" s="88"/>
      <c r="NL48" s="88"/>
      <c r="NM48" s="88"/>
      <c r="NN48" s="88"/>
      <c r="NO48" s="88"/>
      <c r="NP48" s="88"/>
      <c r="NQ48" s="88"/>
      <c r="NR48" s="88"/>
      <c r="NS48" s="88"/>
      <c r="NT48" s="88"/>
      <c r="NU48" s="88"/>
      <c r="NV48" s="88"/>
      <c r="NW48" s="88"/>
      <c r="NX48" s="88"/>
      <c r="NY48" s="88"/>
      <c r="NZ48" s="88"/>
      <c r="OA48" s="88"/>
      <c r="OB48" s="88"/>
      <c r="OC48" s="88"/>
      <c r="OD48" s="88"/>
      <c r="OE48" s="88"/>
      <c r="OF48" s="88"/>
      <c r="OG48" s="88"/>
      <c r="OH48" s="88"/>
      <c r="OI48" s="88"/>
      <c r="OJ48" s="88"/>
      <c r="OK48" s="88"/>
      <c r="OL48" s="88"/>
      <c r="OM48" s="88"/>
      <c r="ON48" s="88"/>
      <c r="OO48" s="88"/>
      <c r="OP48" s="88"/>
      <c r="OQ48" s="88"/>
      <c r="OR48" s="88"/>
      <c r="OS48" s="88"/>
      <c r="OT48" s="88"/>
      <c r="OU48" s="88"/>
      <c r="OV48" s="88"/>
      <c r="OW48" s="88"/>
      <c r="OX48" s="88"/>
      <c r="OY48" s="88"/>
      <c r="OZ48" s="88"/>
      <c r="PA48" s="88"/>
      <c r="PB48" s="88"/>
      <c r="PC48" s="88"/>
      <c r="PD48" s="88"/>
      <c r="PE48" s="88"/>
      <c r="PF48" s="88"/>
      <c r="PG48" s="88"/>
      <c r="PH48" s="88"/>
      <c r="PI48" s="88"/>
      <c r="PJ48" s="88"/>
      <c r="PK48" s="88"/>
      <c r="PL48" s="88"/>
      <c r="PM48" s="88"/>
      <c r="PN48" s="88"/>
      <c r="PO48" s="88"/>
      <c r="PP48" s="88"/>
      <c r="PQ48" s="88"/>
      <c r="PR48" s="88"/>
      <c r="PS48" s="88"/>
      <c r="PT48" s="88"/>
      <c r="PU48" s="88"/>
      <c r="PV48" s="88"/>
      <c r="PW48" s="88"/>
      <c r="PX48" s="88"/>
      <c r="PY48" s="88"/>
      <c r="PZ48" s="88"/>
      <c r="QA48" s="88"/>
      <c r="QB48" s="88"/>
      <c r="QC48" s="88"/>
      <c r="QD48" s="88"/>
      <c r="QE48" s="88"/>
      <c r="QF48" s="88"/>
      <c r="QG48" s="88"/>
      <c r="QH48" s="88"/>
      <c r="QI48" s="88"/>
      <c r="QJ48" s="88"/>
      <c r="QK48" s="88"/>
      <c r="QL48" s="88"/>
      <c r="QM48" s="88"/>
      <c r="QN48" s="88"/>
      <c r="QO48" s="88"/>
      <c r="QP48" s="88"/>
      <c r="QQ48" s="88"/>
      <c r="QR48" s="88"/>
      <c r="QS48" s="88"/>
      <c r="QT48" s="88"/>
      <c r="QU48" s="88"/>
      <c r="QV48" s="88"/>
      <c r="QW48" s="88"/>
      <c r="QX48" s="88"/>
      <c r="QY48" s="88"/>
    </row>
    <row r="49" spans="1:467" x14ac:dyDescent="0.3">
      <c r="A49" s="87"/>
      <c r="B49" s="88"/>
      <c r="C49" s="89"/>
      <c r="D49" s="88"/>
      <c r="E49" s="88"/>
      <c r="F49" s="87"/>
      <c r="G49" s="88"/>
      <c r="H49" s="88"/>
      <c r="I49" s="88"/>
      <c r="J49" s="88"/>
      <c r="K49" s="88"/>
      <c r="L49" s="88"/>
      <c r="M49" s="90"/>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c r="HZ49" s="88"/>
      <c r="IA49" s="88"/>
      <c r="IB49" s="88"/>
      <c r="IC49" s="88"/>
      <c r="ID49" s="88"/>
      <c r="IE49" s="88"/>
      <c r="IF49" s="88"/>
      <c r="IG49" s="88"/>
      <c r="IH49" s="88"/>
      <c r="II49" s="88"/>
      <c r="IJ49" s="88"/>
      <c r="IK49" s="88"/>
      <c r="IL49" s="88"/>
      <c r="IM49" s="88"/>
      <c r="IN49" s="88"/>
      <c r="IO49" s="88"/>
      <c r="IP49" s="88"/>
      <c r="IQ49" s="88"/>
      <c r="IR49" s="88"/>
      <c r="IS49" s="88"/>
      <c r="IT49" s="88"/>
      <c r="IU49" s="88"/>
      <c r="IV49" s="88"/>
      <c r="IW49" s="88"/>
      <c r="IX49" s="88"/>
      <c r="IY49" s="88"/>
      <c r="IZ49" s="88"/>
      <c r="JA49" s="88"/>
      <c r="JB49" s="88"/>
      <c r="JC49" s="88"/>
      <c r="JD49" s="88"/>
      <c r="JE49" s="88"/>
      <c r="JF49" s="88"/>
      <c r="JG49" s="88"/>
      <c r="JH49" s="88"/>
      <c r="JI49" s="88"/>
      <c r="JJ49" s="88"/>
      <c r="JK49" s="88"/>
      <c r="JL49" s="88"/>
      <c r="JM49" s="88"/>
      <c r="JN49" s="88"/>
      <c r="JO49" s="88"/>
      <c r="JP49" s="88"/>
      <c r="JQ49" s="88"/>
      <c r="JR49" s="88"/>
      <c r="JS49" s="88"/>
      <c r="JT49" s="88"/>
      <c r="JU49" s="88"/>
      <c r="JV49" s="88"/>
      <c r="JW49" s="88"/>
      <c r="JX49" s="88"/>
      <c r="JY49" s="88"/>
      <c r="JZ49" s="88"/>
      <c r="KA49" s="88"/>
      <c r="KB49" s="88"/>
      <c r="KC49" s="88"/>
      <c r="KD49" s="88"/>
      <c r="KE49" s="88"/>
      <c r="KF49" s="88"/>
      <c r="KG49" s="88"/>
      <c r="KH49" s="88"/>
      <c r="KI49" s="88"/>
      <c r="KJ49" s="88"/>
      <c r="KK49" s="88"/>
      <c r="KL49" s="88"/>
      <c r="KM49" s="88"/>
      <c r="KN49" s="88"/>
      <c r="KO49" s="88"/>
      <c r="KP49" s="88"/>
      <c r="KQ49" s="88"/>
      <c r="KR49" s="88"/>
      <c r="KS49" s="88"/>
      <c r="KT49" s="88"/>
      <c r="KU49" s="88"/>
      <c r="KV49" s="88"/>
      <c r="KW49" s="88"/>
      <c r="KX49" s="88"/>
      <c r="KY49" s="88"/>
      <c r="KZ49" s="88"/>
      <c r="LA49" s="88"/>
      <c r="LB49" s="88"/>
      <c r="LC49" s="88"/>
      <c r="LD49" s="88"/>
      <c r="LE49" s="88"/>
      <c r="LF49" s="88"/>
      <c r="LG49" s="88"/>
      <c r="LH49" s="88"/>
      <c r="LI49" s="88"/>
      <c r="LJ49" s="88"/>
      <c r="LK49" s="88"/>
      <c r="LL49" s="88"/>
      <c r="LM49" s="88"/>
      <c r="LN49" s="88"/>
      <c r="LO49" s="88"/>
      <c r="LP49" s="88"/>
      <c r="LQ49" s="88"/>
      <c r="LR49" s="88"/>
      <c r="LS49" s="88"/>
      <c r="LT49" s="88"/>
      <c r="LU49" s="88"/>
      <c r="LV49" s="88"/>
      <c r="LW49" s="88"/>
      <c r="LX49" s="88"/>
      <c r="LY49" s="88"/>
      <c r="LZ49" s="88"/>
      <c r="MA49" s="88"/>
      <c r="MB49" s="88"/>
      <c r="MC49" s="88"/>
      <c r="MD49" s="88"/>
      <c r="ME49" s="88"/>
      <c r="MF49" s="88"/>
      <c r="MG49" s="88"/>
      <c r="MH49" s="88"/>
      <c r="MI49" s="88"/>
      <c r="MJ49" s="88"/>
      <c r="MK49" s="88"/>
      <c r="ML49" s="88"/>
      <c r="MM49" s="88"/>
      <c r="MN49" s="88"/>
      <c r="MO49" s="88"/>
      <c r="MP49" s="88"/>
      <c r="MQ49" s="88"/>
      <c r="MR49" s="88"/>
      <c r="MS49" s="88"/>
      <c r="MT49" s="88"/>
      <c r="MU49" s="88"/>
      <c r="MV49" s="88"/>
      <c r="MW49" s="88"/>
      <c r="MX49" s="88"/>
      <c r="MY49" s="88"/>
      <c r="MZ49" s="88"/>
      <c r="NA49" s="88"/>
      <c r="NB49" s="88"/>
      <c r="NC49" s="88"/>
      <c r="ND49" s="88"/>
      <c r="NE49" s="88"/>
      <c r="NF49" s="88"/>
      <c r="NG49" s="88"/>
      <c r="NH49" s="88"/>
      <c r="NI49" s="88"/>
      <c r="NJ49" s="88"/>
      <c r="NK49" s="88"/>
      <c r="NL49" s="88"/>
      <c r="NM49" s="88"/>
      <c r="NN49" s="88"/>
      <c r="NO49" s="88"/>
      <c r="NP49" s="88"/>
      <c r="NQ49" s="88"/>
      <c r="NR49" s="88"/>
      <c r="NS49" s="88"/>
      <c r="NT49" s="88"/>
      <c r="NU49" s="88"/>
      <c r="NV49" s="88"/>
      <c r="NW49" s="88"/>
      <c r="NX49" s="88"/>
      <c r="NY49" s="88"/>
      <c r="NZ49" s="88"/>
      <c r="OA49" s="88"/>
      <c r="OB49" s="88"/>
      <c r="OC49" s="88"/>
      <c r="OD49" s="88"/>
      <c r="OE49" s="88"/>
      <c r="OF49" s="88"/>
      <c r="OG49" s="88"/>
      <c r="OH49" s="88"/>
      <c r="OI49" s="88"/>
      <c r="OJ49" s="88"/>
      <c r="OK49" s="88"/>
      <c r="OL49" s="88"/>
      <c r="OM49" s="88"/>
      <c r="ON49" s="88"/>
      <c r="OO49" s="88"/>
      <c r="OP49" s="88"/>
      <c r="OQ49" s="88"/>
      <c r="OR49" s="88"/>
      <c r="OS49" s="88"/>
      <c r="OT49" s="88"/>
      <c r="OU49" s="88"/>
      <c r="OV49" s="88"/>
      <c r="OW49" s="88"/>
      <c r="OX49" s="88"/>
      <c r="OY49" s="88"/>
      <c r="OZ49" s="88"/>
      <c r="PA49" s="88"/>
      <c r="PB49" s="88"/>
      <c r="PC49" s="88"/>
      <c r="PD49" s="88"/>
      <c r="PE49" s="88"/>
      <c r="PF49" s="88"/>
      <c r="PG49" s="88"/>
      <c r="PH49" s="88"/>
      <c r="PI49" s="88"/>
      <c r="PJ49" s="88"/>
      <c r="PK49" s="88"/>
      <c r="PL49" s="88"/>
      <c r="PM49" s="88"/>
      <c r="PN49" s="88"/>
      <c r="PO49" s="88"/>
      <c r="PP49" s="88"/>
      <c r="PQ49" s="88"/>
      <c r="PR49" s="88"/>
      <c r="PS49" s="88"/>
      <c r="PT49" s="88"/>
      <c r="PU49" s="88"/>
      <c r="PV49" s="88"/>
      <c r="PW49" s="88"/>
      <c r="PX49" s="88"/>
      <c r="PY49" s="88"/>
      <c r="PZ49" s="88"/>
      <c r="QA49" s="88"/>
      <c r="QB49" s="88"/>
      <c r="QC49" s="88"/>
      <c r="QD49" s="88"/>
      <c r="QE49" s="88"/>
      <c r="QF49" s="88"/>
      <c r="QG49" s="88"/>
      <c r="QH49" s="88"/>
      <c r="QI49" s="88"/>
      <c r="QJ49" s="88"/>
      <c r="QK49" s="88"/>
      <c r="QL49" s="88"/>
      <c r="QM49" s="88"/>
      <c r="QN49" s="88"/>
      <c r="QO49" s="88"/>
      <c r="QP49" s="88"/>
      <c r="QQ49" s="88"/>
      <c r="QR49" s="88"/>
      <c r="QS49" s="88"/>
      <c r="QT49" s="88"/>
      <c r="QU49" s="88"/>
      <c r="QV49" s="88"/>
      <c r="QW49" s="88"/>
      <c r="QX49" s="88"/>
      <c r="QY49" s="88"/>
    </row>
    <row r="50" spans="1:467" x14ac:dyDescent="0.3">
      <c r="A50" s="87"/>
      <c r="B50" s="88"/>
      <c r="C50" s="89"/>
      <c r="D50" s="88"/>
      <c r="E50" s="88"/>
      <c r="F50" s="87"/>
      <c r="G50" s="88"/>
      <c r="H50" s="88"/>
      <c r="I50" s="88"/>
      <c r="J50" s="88"/>
      <c r="K50" s="88"/>
      <c r="L50" s="88"/>
      <c r="M50" s="90"/>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c r="HZ50" s="88"/>
      <c r="IA50" s="88"/>
      <c r="IB50" s="88"/>
      <c r="IC50" s="88"/>
      <c r="ID50" s="88"/>
      <c r="IE50" s="88"/>
      <c r="IF50" s="88"/>
      <c r="IG50" s="88"/>
      <c r="IH50" s="88"/>
      <c r="II50" s="88"/>
      <c r="IJ50" s="88"/>
      <c r="IK50" s="88"/>
      <c r="IL50" s="88"/>
      <c r="IM50" s="88"/>
      <c r="IN50" s="88"/>
      <c r="IO50" s="88"/>
      <c r="IP50" s="88"/>
      <c r="IQ50" s="88"/>
      <c r="IR50" s="88"/>
      <c r="IS50" s="88"/>
      <c r="IT50" s="88"/>
      <c r="IU50" s="88"/>
      <c r="IV50" s="88"/>
      <c r="IW50" s="88"/>
      <c r="IX50" s="88"/>
      <c r="IY50" s="88"/>
      <c r="IZ50" s="88"/>
      <c r="JA50" s="88"/>
      <c r="JB50" s="88"/>
      <c r="JC50" s="88"/>
      <c r="JD50" s="88"/>
      <c r="JE50" s="88"/>
      <c r="JF50" s="88"/>
      <c r="JG50" s="88"/>
      <c r="JH50" s="88"/>
      <c r="JI50" s="88"/>
      <c r="JJ50" s="88"/>
      <c r="JK50" s="88"/>
      <c r="JL50" s="88"/>
      <c r="JM50" s="88"/>
      <c r="JN50" s="88"/>
      <c r="JO50" s="88"/>
      <c r="JP50" s="88"/>
      <c r="JQ50" s="88"/>
      <c r="JR50" s="88"/>
      <c r="JS50" s="88"/>
      <c r="JT50" s="88"/>
      <c r="JU50" s="88"/>
      <c r="JV50" s="88"/>
      <c r="JW50" s="88"/>
      <c r="JX50" s="88"/>
      <c r="JY50" s="88"/>
      <c r="JZ50" s="88"/>
      <c r="KA50" s="88"/>
      <c r="KB50" s="88"/>
      <c r="KC50" s="88"/>
      <c r="KD50" s="88"/>
      <c r="KE50" s="88"/>
      <c r="KF50" s="88"/>
      <c r="KG50" s="88"/>
      <c r="KH50" s="88"/>
      <c r="KI50" s="88"/>
      <c r="KJ50" s="88"/>
      <c r="KK50" s="88"/>
      <c r="KL50" s="88"/>
      <c r="KM50" s="88"/>
      <c r="KN50" s="88"/>
      <c r="KO50" s="88"/>
      <c r="KP50" s="88"/>
      <c r="KQ50" s="88"/>
      <c r="KR50" s="88"/>
      <c r="KS50" s="88"/>
      <c r="KT50" s="88"/>
      <c r="KU50" s="88"/>
      <c r="KV50" s="88"/>
      <c r="KW50" s="88"/>
      <c r="KX50" s="88"/>
      <c r="KY50" s="88"/>
      <c r="KZ50" s="88"/>
      <c r="LA50" s="88"/>
      <c r="LB50" s="88"/>
      <c r="LC50" s="88"/>
      <c r="LD50" s="88"/>
      <c r="LE50" s="88"/>
      <c r="LF50" s="88"/>
      <c r="LG50" s="88"/>
      <c r="LH50" s="88"/>
      <c r="LI50" s="88"/>
      <c r="LJ50" s="88"/>
      <c r="LK50" s="88"/>
      <c r="LL50" s="88"/>
      <c r="LM50" s="88"/>
      <c r="LN50" s="88"/>
      <c r="LO50" s="88"/>
      <c r="LP50" s="88"/>
      <c r="LQ50" s="88"/>
      <c r="LR50" s="88"/>
      <c r="LS50" s="88"/>
      <c r="LT50" s="88"/>
      <c r="LU50" s="88"/>
      <c r="LV50" s="88"/>
      <c r="LW50" s="88"/>
      <c r="LX50" s="88"/>
      <c r="LY50" s="88"/>
      <c r="LZ50" s="88"/>
      <c r="MA50" s="88"/>
      <c r="MB50" s="88"/>
      <c r="MC50" s="88"/>
      <c r="MD50" s="88"/>
      <c r="ME50" s="88"/>
      <c r="MF50" s="88"/>
      <c r="MG50" s="88"/>
      <c r="MH50" s="88"/>
      <c r="MI50" s="88"/>
      <c r="MJ50" s="88"/>
      <c r="MK50" s="88"/>
      <c r="ML50" s="88"/>
      <c r="MM50" s="88"/>
      <c r="MN50" s="88"/>
      <c r="MO50" s="88"/>
      <c r="MP50" s="88"/>
      <c r="MQ50" s="88"/>
      <c r="MR50" s="88"/>
      <c r="MS50" s="88"/>
      <c r="MT50" s="88"/>
      <c r="MU50" s="88"/>
      <c r="MV50" s="88"/>
      <c r="MW50" s="88"/>
      <c r="MX50" s="88"/>
      <c r="MY50" s="88"/>
      <c r="MZ50" s="88"/>
      <c r="NA50" s="88"/>
      <c r="NB50" s="88"/>
      <c r="NC50" s="88"/>
      <c r="ND50" s="88"/>
      <c r="NE50" s="88"/>
      <c r="NF50" s="88"/>
      <c r="NG50" s="88"/>
      <c r="NH50" s="88"/>
      <c r="NI50" s="88"/>
      <c r="NJ50" s="88"/>
      <c r="NK50" s="88"/>
      <c r="NL50" s="88"/>
      <c r="NM50" s="88"/>
      <c r="NN50" s="88"/>
      <c r="NO50" s="88"/>
      <c r="NP50" s="88"/>
      <c r="NQ50" s="88"/>
      <c r="NR50" s="88"/>
      <c r="NS50" s="88"/>
      <c r="NT50" s="88"/>
      <c r="NU50" s="88"/>
      <c r="NV50" s="88"/>
      <c r="NW50" s="88"/>
      <c r="NX50" s="88"/>
      <c r="NY50" s="88"/>
      <c r="NZ50" s="88"/>
      <c r="OA50" s="88"/>
      <c r="OB50" s="88"/>
      <c r="OC50" s="88"/>
      <c r="OD50" s="88"/>
      <c r="OE50" s="88"/>
      <c r="OF50" s="88"/>
      <c r="OG50" s="88"/>
      <c r="OH50" s="88"/>
      <c r="OI50" s="88"/>
      <c r="OJ50" s="88"/>
      <c r="OK50" s="88"/>
      <c r="OL50" s="88"/>
      <c r="OM50" s="88"/>
      <c r="ON50" s="88"/>
      <c r="OO50" s="88"/>
      <c r="OP50" s="88"/>
      <c r="OQ50" s="88"/>
      <c r="OR50" s="88"/>
      <c r="OS50" s="88"/>
      <c r="OT50" s="88"/>
      <c r="OU50" s="88"/>
      <c r="OV50" s="88"/>
      <c r="OW50" s="88"/>
      <c r="OX50" s="88"/>
      <c r="OY50" s="88"/>
      <c r="OZ50" s="88"/>
      <c r="PA50" s="88"/>
      <c r="PB50" s="88"/>
      <c r="PC50" s="88"/>
      <c r="PD50" s="88"/>
      <c r="PE50" s="88"/>
      <c r="PF50" s="88"/>
      <c r="PG50" s="88"/>
      <c r="PH50" s="88"/>
      <c r="PI50" s="88"/>
      <c r="PJ50" s="88"/>
      <c r="PK50" s="88"/>
      <c r="PL50" s="88"/>
      <c r="PM50" s="88"/>
      <c r="PN50" s="88"/>
      <c r="PO50" s="88"/>
      <c r="PP50" s="88"/>
      <c r="PQ50" s="88"/>
      <c r="PR50" s="88"/>
      <c r="PS50" s="88"/>
      <c r="PT50" s="88"/>
      <c r="PU50" s="88"/>
      <c r="PV50" s="88"/>
      <c r="PW50" s="88"/>
      <c r="PX50" s="88"/>
      <c r="PY50" s="88"/>
      <c r="PZ50" s="88"/>
      <c r="QA50" s="88"/>
      <c r="QB50" s="88"/>
      <c r="QC50" s="88"/>
      <c r="QD50" s="88"/>
      <c r="QE50" s="88"/>
      <c r="QF50" s="88"/>
      <c r="QG50" s="88"/>
      <c r="QH50" s="88"/>
      <c r="QI50" s="88"/>
      <c r="QJ50" s="88"/>
      <c r="QK50" s="88"/>
      <c r="QL50" s="88"/>
      <c r="QM50" s="88"/>
      <c r="QN50" s="88"/>
      <c r="QO50" s="88"/>
      <c r="QP50" s="88"/>
      <c r="QQ50" s="88"/>
      <c r="QR50" s="88"/>
      <c r="QS50" s="88"/>
      <c r="QT50" s="88"/>
      <c r="QU50" s="88"/>
      <c r="QV50" s="88"/>
      <c r="QW50" s="88"/>
      <c r="QX50" s="88"/>
      <c r="QY50" s="88"/>
    </row>
    <row r="51" spans="1:467" x14ac:dyDescent="0.3">
      <c r="A51" s="87"/>
      <c r="B51" s="88"/>
      <c r="C51" s="89"/>
      <c r="D51" s="88"/>
      <c r="E51" s="88"/>
      <c r="F51" s="87"/>
      <c r="G51" s="88"/>
      <c r="H51" s="88"/>
      <c r="I51" s="88"/>
      <c r="J51" s="88"/>
      <c r="K51" s="88"/>
      <c r="L51" s="88"/>
      <c r="M51" s="90"/>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c r="HZ51" s="88"/>
      <c r="IA51" s="88"/>
      <c r="IB51" s="88"/>
      <c r="IC51" s="88"/>
      <c r="ID51" s="88"/>
      <c r="IE51" s="88"/>
      <c r="IF51" s="88"/>
      <c r="IG51" s="88"/>
      <c r="IH51" s="88"/>
      <c r="II51" s="88"/>
      <c r="IJ51" s="88"/>
      <c r="IK51" s="88"/>
      <c r="IL51" s="88"/>
      <c r="IM51" s="88"/>
      <c r="IN51" s="88"/>
      <c r="IO51" s="88"/>
      <c r="IP51" s="88"/>
      <c r="IQ51" s="88"/>
      <c r="IR51" s="88"/>
      <c r="IS51" s="88"/>
      <c r="IT51" s="88"/>
      <c r="IU51" s="88"/>
      <c r="IV51" s="88"/>
      <c r="IW51" s="88"/>
      <c r="IX51" s="88"/>
      <c r="IY51" s="88"/>
      <c r="IZ51" s="88"/>
      <c r="JA51" s="88"/>
      <c r="JB51" s="88"/>
      <c r="JC51" s="88"/>
      <c r="JD51" s="88"/>
      <c r="JE51" s="88"/>
      <c r="JF51" s="88"/>
      <c r="JG51" s="88"/>
      <c r="JH51" s="88"/>
      <c r="JI51" s="88"/>
      <c r="JJ51" s="88"/>
      <c r="JK51" s="88"/>
      <c r="JL51" s="88"/>
      <c r="JM51" s="88"/>
      <c r="JN51" s="88"/>
      <c r="JO51" s="88"/>
      <c r="JP51" s="88"/>
      <c r="JQ51" s="88"/>
      <c r="JR51" s="88"/>
      <c r="JS51" s="88"/>
      <c r="JT51" s="88"/>
      <c r="JU51" s="88"/>
      <c r="JV51" s="88"/>
      <c r="JW51" s="88"/>
      <c r="JX51" s="88"/>
      <c r="JY51" s="88"/>
      <c r="JZ51" s="88"/>
      <c r="KA51" s="88"/>
      <c r="KB51" s="88"/>
      <c r="KC51" s="88"/>
      <c r="KD51" s="88"/>
      <c r="KE51" s="88"/>
      <c r="KF51" s="88"/>
      <c r="KG51" s="88"/>
      <c r="KH51" s="88"/>
      <c r="KI51" s="88"/>
      <c r="KJ51" s="88"/>
      <c r="KK51" s="88"/>
      <c r="KL51" s="88"/>
      <c r="KM51" s="88"/>
      <c r="KN51" s="88"/>
      <c r="KO51" s="88"/>
      <c r="KP51" s="88"/>
      <c r="KQ51" s="88"/>
      <c r="KR51" s="88"/>
      <c r="KS51" s="88"/>
      <c r="KT51" s="88"/>
      <c r="KU51" s="88"/>
      <c r="KV51" s="88"/>
      <c r="KW51" s="88"/>
      <c r="KX51" s="88"/>
      <c r="KY51" s="88"/>
      <c r="KZ51" s="88"/>
      <c r="LA51" s="88"/>
      <c r="LB51" s="88"/>
      <c r="LC51" s="88"/>
      <c r="LD51" s="88"/>
      <c r="LE51" s="88"/>
      <c r="LF51" s="88"/>
      <c r="LG51" s="88"/>
      <c r="LH51" s="88"/>
      <c r="LI51" s="88"/>
      <c r="LJ51" s="88"/>
      <c r="LK51" s="88"/>
      <c r="LL51" s="88"/>
      <c r="LM51" s="88"/>
      <c r="LN51" s="88"/>
      <c r="LO51" s="88"/>
      <c r="LP51" s="88"/>
      <c r="LQ51" s="88"/>
      <c r="LR51" s="88"/>
      <c r="LS51" s="88"/>
      <c r="LT51" s="88"/>
      <c r="LU51" s="88"/>
      <c r="LV51" s="88"/>
      <c r="LW51" s="88"/>
      <c r="LX51" s="88"/>
      <c r="LY51" s="88"/>
      <c r="LZ51" s="88"/>
      <c r="MA51" s="88"/>
      <c r="MB51" s="88"/>
      <c r="MC51" s="88"/>
      <c r="MD51" s="88"/>
      <c r="ME51" s="88"/>
      <c r="MF51" s="88"/>
      <c r="MG51" s="88"/>
      <c r="MH51" s="88"/>
      <c r="MI51" s="88"/>
      <c r="MJ51" s="88"/>
      <c r="MK51" s="88"/>
      <c r="ML51" s="88"/>
      <c r="MM51" s="88"/>
      <c r="MN51" s="88"/>
      <c r="MO51" s="88"/>
      <c r="MP51" s="88"/>
      <c r="MQ51" s="88"/>
      <c r="MR51" s="88"/>
      <c r="MS51" s="88"/>
      <c r="MT51" s="88"/>
      <c r="MU51" s="88"/>
      <c r="MV51" s="88"/>
      <c r="MW51" s="88"/>
      <c r="MX51" s="88"/>
      <c r="MY51" s="88"/>
      <c r="MZ51" s="88"/>
      <c r="NA51" s="88"/>
      <c r="NB51" s="88"/>
      <c r="NC51" s="88"/>
      <c r="ND51" s="88"/>
      <c r="NE51" s="88"/>
      <c r="NF51" s="88"/>
      <c r="NG51" s="88"/>
      <c r="NH51" s="88"/>
      <c r="NI51" s="88"/>
      <c r="NJ51" s="88"/>
      <c r="NK51" s="88"/>
      <c r="NL51" s="88"/>
      <c r="NM51" s="88"/>
      <c r="NN51" s="88"/>
      <c r="NO51" s="88"/>
      <c r="NP51" s="88"/>
      <c r="NQ51" s="88"/>
      <c r="NR51" s="88"/>
      <c r="NS51" s="88"/>
      <c r="NT51" s="88"/>
      <c r="NU51" s="88"/>
      <c r="NV51" s="88"/>
      <c r="NW51" s="88"/>
      <c r="NX51" s="88"/>
      <c r="NY51" s="88"/>
      <c r="NZ51" s="88"/>
      <c r="OA51" s="88"/>
      <c r="OB51" s="88"/>
      <c r="OC51" s="88"/>
      <c r="OD51" s="88"/>
      <c r="OE51" s="88"/>
      <c r="OF51" s="88"/>
      <c r="OG51" s="88"/>
      <c r="OH51" s="88"/>
      <c r="OI51" s="88"/>
      <c r="OJ51" s="88"/>
      <c r="OK51" s="88"/>
      <c r="OL51" s="88"/>
      <c r="OM51" s="88"/>
      <c r="ON51" s="88"/>
      <c r="OO51" s="88"/>
      <c r="OP51" s="88"/>
      <c r="OQ51" s="88"/>
      <c r="OR51" s="88"/>
      <c r="OS51" s="88"/>
      <c r="OT51" s="88"/>
      <c r="OU51" s="88"/>
      <c r="OV51" s="88"/>
      <c r="OW51" s="88"/>
      <c r="OX51" s="88"/>
      <c r="OY51" s="88"/>
      <c r="OZ51" s="88"/>
      <c r="PA51" s="88"/>
      <c r="PB51" s="88"/>
      <c r="PC51" s="88"/>
      <c r="PD51" s="88"/>
      <c r="PE51" s="88"/>
      <c r="PF51" s="88"/>
      <c r="PG51" s="88"/>
      <c r="PH51" s="88"/>
      <c r="PI51" s="88"/>
      <c r="PJ51" s="88"/>
      <c r="PK51" s="88"/>
      <c r="PL51" s="88"/>
      <c r="PM51" s="88"/>
      <c r="PN51" s="88"/>
      <c r="PO51" s="88"/>
      <c r="PP51" s="88"/>
      <c r="PQ51" s="88"/>
      <c r="PR51" s="88"/>
      <c r="PS51" s="88"/>
      <c r="PT51" s="88"/>
      <c r="PU51" s="88"/>
      <c r="PV51" s="88"/>
      <c r="PW51" s="88"/>
      <c r="PX51" s="88"/>
      <c r="PY51" s="88"/>
      <c r="PZ51" s="88"/>
      <c r="QA51" s="88"/>
      <c r="QB51" s="88"/>
      <c r="QC51" s="88"/>
      <c r="QD51" s="88"/>
      <c r="QE51" s="88"/>
      <c r="QF51" s="88"/>
      <c r="QG51" s="88"/>
      <c r="QH51" s="88"/>
      <c r="QI51" s="88"/>
      <c r="QJ51" s="88"/>
      <c r="QK51" s="88"/>
      <c r="QL51" s="88"/>
      <c r="QM51" s="88"/>
      <c r="QN51" s="88"/>
      <c r="QO51" s="88"/>
      <c r="QP51" s="88"/>
      <c r="QQ51" s="88"/>
      <c r="QR51" s="88"/>
      <c r="QS51" s="88"/>
      <c r="QT51" s="88"/>
      <c r="QU51" s="88"/>
      <c r="QV51" s="88"/>
      <c r="QW51" s="88"/>
      <c r="QX51" s="88"/>
      <c r="QY51" s="88"/>
    </row>
    <row r="52" spans="1:467" x14ac:dyDescent="0.3">
      <c r="A52" s="87"/>
      <c r="B52" s="88"/>
      <c r="C52" s="89"/>
      <c r="D52" s="88"/>
      <c r="E52" s="88"/>
      <c r="F52" s="87"/>
      <c r="G52" s="88"/>
      <c r="H52" s="88"/>
      <c r="I52" s="88"/>
      <c r="J52" s="88"/>
      <c r="K52" s="88"/>
      <c r="L52" s="88"/>
      <c r="M52" s="90"/>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c r="HZ52" s="88"/>
      <c r="IA52" s="88"/>
      <c r="IB52" s="88"/>
      <c r="IC52" s="88"/>
      <c r="ID52" s="88"/>
      <c r="IE52" s="88"/>
      <c r="IF52" s="88"/>
      <c r="IG52" s="88"/>
      <c r="IH52" s="88"/>
      <c r="II52" s="88"/>
      <c r="IJ52" s="88"/>
      <c r="IK52" s="88"/>
      <c r="IL52" s="88"/>
      <c r="IM52" s="88"/>
      <c r="IN52" s="88"/>
      <c r="IO52" s="88"/>
      <c r="IP52" s="88"/>
      <c r="IQ52" s="88"/>
      <c r="IR52" s="88"/>
      <c r="IS52" s="88"/>
      <c r="IT52" s="88"/>
      <c r="IU52" s="88"/>
      <c r="IV52" s="88"/>
      <c r="IW52" s="88"/>
      <c r="IX52" s="88"/>
      <c r="IY52" s="88"/>
      <c r="IZ52" s="88"/>
      <c r="JA52" s="88"/>
      <c r="JB52" s="88"/>
      <c r="JC52" s="88"/>
      <c r="JD52" s="88"/>
      <c r="JE52" s="88"/>
      <c r="JF52" s="88"/>
      <c r="JG52" s="88"/>
      <c r="JH52" s="88"/>
      <c r="JI52" s="88"/>
      <c r="JJ52" s="88"/>
      <c r="JK52" s="88"/>
      <c r="JL52" s="88"/>
      <c r="JM52" s="88"/>
      <c r="JN52" s="88"/>
      <c r="JO52" s="88"/>
      <c r="JP52" s="88"/>
      <c r="JQ52" s="88"/>
      <c r="JR52" s="88"/>
      <c r="JS52" s="88"/>
      <c r="JT52" s="88"/>
      <c r="JU52" s="88"/>
      <c r="JV52" s="88"/>
      <c r="JW52" s="88"/>
      <c r="JX52" s="88"/>
      <c r="JY52" s="88"/>
      <c r="JZ52" s="88"/>
      <c r="KA52" s="88"/>
      <c r="KB52" s="88"/>
      <c r="KC52" s="88"/>
      <c r="KD52" s="88"/>
      <c r="KE52" s="88"/>
      <c r="KF52" s="88"/>
      <c r="KG52" s="88"/>
      <c r="KH52" s="88"/>
      <c r="KI52" s="88"/>
      <c r="KJ52" s="88"/>
      <c r="KK52" s="88"/>
      <c r="KL52" s="88"/>
      <c r="KM52" s="88"/>
      <c r="KN52" s="88"/>
      <c r="KO52" s="88"/>
      <c r="KP52" s="88"/>
      <c r="KQ52" s="88"/>
      <c r="KR52" s="88"/>
      <c r="KS52" s="88"/>
      <c r="KT52" s="88"/>
      <c r="KU52" s="88"/>
      <c r="KV52" s="88"/>
      <c r="KW52" s="88"/>
      <c r="KX52" s="88"/>
      <c r="KY52" s="88"/>
      <c r="KZ52" s="88"/>
      <c r="LA52" s="88"/>
      <c r="LB52" s="88"/>
      <c r="LC52" s="88"/>
      <c r="LD52" s="88"/>
      <c r="LE52" s="88"/>
      <c r="LF52" s="88"/>
      <c r="LG52" s="88"/>
      <c r="LH52" s="88"/>
      <c r="LI52" s="88"/>
      <c r="LJ52" s="88"/>
      <c r="LK52" s="88"/>
      <c r="LL52" s="88"/>
      <c r="LM52" s="88"/>
      <c r="LN52" s="88"/>
      <c r="LO52" s="88"/>
      <c r="LP52" s="88"/>
      <c r="LQ52" s="88"/>
      <c r="LR52" s="88"/>
      <c r="LS52" s="88"/>
      <c r="LT52" s="88"/>
      <c r="LU52" s="88"/>
      <c r="LV52" s="88"/>
      <c r="LW52" s="88"/>
      <c r="LX52" s="88"/>
      <c r="LY52" s="88"/>
      <c r="LZ52" s="88"/>
      <c r="MA52" s="88"/>
      <c r="MB52" s="88"/>
      <c r="MC52" s="88"/>
      <c r="MD52" s="88"/>
      <c r="ME52" s="88"/>
      <c r="MF52" s="88"/>
      <c r="MG52" s="88"/>
      <c r="MH52" s="88"/>
      <c r="MI52" s="88"/>
      <c r="MJ52" s="88"/>
      <c r="MK52" s="88"/>
      <c r="ML52" s="88"/>
      <c r="MM52" s="88"/>
      <c r="MN52" s="88"/>
      <c r="MO52" s="88"/>
      <c r="MP52" s="88"/>
      <c r="MQ52" s="88"/>
      <c r="MR52" s="88"/>
      <c r="MS52" s="88"/>
      <c r="MT52" s="88"/>
      <c r="MU52" s="88"/>
      <c r="MV52" s="88"/>
      <c r="MW52" s="88"/>
      <c r="MX52" s="88"/>
      <c r="MY52" s="88"/>
      <c r="MZ52" s="88"/>
      <c r="NA52" s="88"/>
      <c r="NB52" s="88"/>
      <c r="NC52" s="88"/>
      <c r="ND52" s="88"/>
      <c r="NE52" s="88"/>
      <c r="NF52" s="88"/>
      <c r="NG52" s="88"/>
      <c r="NH52" s="88"/>
      <c r="NI52" s="88"/>
      <c r="NJ52" s="88"/>
      <c r="NK52" s="88"/>
      <c r="NL52" s="88"/>
      <c r="NM52" s="88"/>
      <c r="NN52" s="88"/>
      <c r="NO52" s="88"/>
      <c r="NP52" s="88"/>
      <c r="NQ52" s="88"/>
      <c r="NR52" s="88"/>
      <c r="NS52" s="88"/>
      <c r="NT52" s="88"/>
      <c r="NU52" s="88"/>
      <c r="NV52" s="88"/>
      <c r="NW52" s="88"/>
      <c r="NX52" s="88"/>
      <c r="NY52" s="88"/>
      <c r="NZ52" s="88"/>
      <c r="OA52" s="88"/>
      <c r="OB52" s="88"/>
      <c r="OC52" s="88"/>
      <c r="OD52" s="88"/>
      <c r="OE52" s="88"/>
      <c r="OF52" s="88"/>
      <c r="OG52" s="88"/>
      <c r="OH52" s="88"/>
      <c r="OI52" s="88"/>
      <c r="OJ52" s="88"/>
      <c r="OK52" s="88"/>
      <c r="OL52" s="88"/>
      <c r="OM52" s="88"/>
      <c r="ON52" s="88"/>
      <c r="OO52" s="88"/>
      <c r="OP52" s="88"/>
      <c r="OQ52" s="88"/>
      <c r="OR52" s="88"/>
      <c r="OS52" s="88"/>
      <c r="OT52" s="88"/>
      <c r="OU52" s="88"/>
      <c r="OV52" s="88"/>
      <c r="OW52" s="88"/>
      <c r="OX52" s="88"/>
      <c r="OY52" s="88"/>
      <c r="OZ52" s="88"/>
      <c r="PA52" s="88"/>
      <c r="PB52" s="88"/>
      <c r="PC52" s="88"/>
      <c r="PD52" s="88"/>
      <c r="PE52" s="88"/>
      <c r="PF52" s="88"/>
      <c r="PG52" s="88"/>
      <c r="PH52" s="88"/>
      <c r="PI52" s="88"/>
      <c r="PJ52" s="88"/>
      <c r="PK52" s="88"/>
      <c r="PL52" s="88"/>
      <c r="PM52" s="88"/>
      <c r="PN52" s="88"/>
      <c r="PO52" s="88"/>
      <c r="PP52" s="88"/>
      <c r="PQ52" s="88"/>
      <c r="PR52" s="88"/>
      <c r="PS52" s="88"/>
      <c r="PT52" s="88"/>
      <c r="PU52" s="88"/>
      <c r="PV52" s="88"/>
      <c r="PW52" s="88"/>
      <c r="PX52" s="88"/>
      <c r="PY52" s="88"/>
      <c r="PZ52" s="88"/>
      <c r="QA52" s="88"/>
      <c r="QB52" s="88"/>
      <c r="QC52" s="88"/>
      <c r="QD52" s="88"/>
      <c r="QE52" s="88"/>
      <c r="QF52" s="88"/>
      <c r="QG52" s="88"/>
      <c r="QH52" s="88"/>
      <c r="QI52" s="88"/>
      <c r="QJ52" s="88"/>
      <c r="QK52" s="88"/>
      <c r="QL52" s="88"/>
      <c r="QM52" s="88"/>
      <c r="QN52" s="88"/>
      <c r="QO52" s="88"/>
      <c r="QP52" s="88"/>
      <c r="QQ52" s="88"/>
      <c r="QR52" s="88"/>
      <c r="QS52" s="88"/>
      <c r="QT52" s="88"/>
      <c r="QU52" s="88"/>
      <c r="QV52" s="88"/>
      <c r="QW52" s="88"/>
      <c r="QX52" s="88"/>
      <c r="QY52" s="88"/>
    </row>
    <row r="53" spans="1:467" x14ac:dyDescent="0.3">
      <c r="A53" s="87"/>
      <c r="B53" s="88"/>
      <c r="C53" s="89"/>
      <c r="D53" s="88"/>
      <c r="E53" s="88"/>
      <c r="F53" s="87"/>
      <c r="G53" s="88"/>
      <c r="H53" s="88"/>
      <c r="I53" s="88"/>
      <c r="J53" s="88"/>
      <c r="K53" s="88"/>
      <c r="L53" s="88"/>
      <c r="M53" s="90"/>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c r="HZ53" s="88"/>
      <c r="IA53" s="88"/>
      <c r="IB53" s="88"/>
      <c r="IC53" s="88"/>
      <c r="ID53" s="88"/>
      <c r="IE53" s="88"/>
      <c r="IF53" s="88"/>
      <c r="IG53" s="88"/>
      <c r="IH53" s="88"/>
      <c r="II53" s="88"/>
      <c r="IJ53" s="88"/>
      <c r="IK53" s="88"/>
      <c r="IL53" s="88"/>
      <c r="IM53" s="88"/>
      <c r="IN53" s="88"/>
      <c r="IO53" s="88"/>
      <c r="IP53" s="88"/>
      <c r="IQ53" s="88"/>
      <c r="IR53" s="88"/>
      <c r="IS53" s="88"/>
      <c r="IT53" s="88"/>
      <c r="IU53" s="88"/>
      <c r="IV53" s="88"/>
      <c r="IW53" s="88"/>
      <c r="IX53" s="88"/>
      <c r="IY53" s="88"/>
      <c r="IZ53" s="88"/>
      <c r="JA53" s="88"/>
      <c r="JB53" s="88"/>
      <c r="JC53" s="88"/>
      <c r="JD53" s="88"/>
      <c r="JE53" s="88"/>
      <c r="JF53" s="88"/>
      <c r="JG53" s="88"/>
      <c r="JH53" s="88"/>
      <c r="JI53" s="88"/>
      <c r="JJ53" s="88"/>
      <c r="JK53" s="88"/>
      <c r="JL53" s="88"/>
      <c r="JM53" s="88"/>
      <c r="JN53" s="88"/>
      <c r="JO53" s="88"/>
      <c r="JP53" s="88"/>
      <c r="JQ53" s="88"/>
      <c r="JR53" s="88"/>
      <c r="JS53" s="88"/>
      <c r="JT53" s="88"/>
      <c r="JU53" s="88"/>
      <c r="JV53" s="88"/>
      <c r="JW53" s="88"/>
      <c r="JX53" s="88"/>
      <c r="JY53" s="88"/>
      <c r="JZ53" s="88"/>
      <c r="KA53" s="88"/>
      <c r="KB53" s="88"/>
      <c r="KC53" s="88"/>
      <c r="KD53" s="88"/>
      <c r="KE53" s="88"/>
      <c r="KF53" s="88"/>
      <c r="KG53" s="88"/>
      <c r="KH53" s="88"/>
      <c r="KI53" s="88"/>
      <c r="KJ53" s="88"/>
      <c r="KK53" s="88"/>
      <c r="KL53" s="88"/>
      <c r="KM53" s="88"/>
      <c r="KN53" s="88"/>
      <c r="KO53" s="88"/>
      <c r="KP53" s="88"/>
      <c r="KQ53" s="88"/>
      <c r="KR53" s="88"/>
      <c r="KS53" s="88"/>
      <c r="KT53" s="88"/>
      <c r="KU53" s="88"/>
      <c r="KV53" s="88"/>
      <c r="KW53" s="88"/>
      <c r="KX53" s="88"/>
      <c r="KY53" s="88"/>
      <c r="KZ53" s="88"/>
      <c r="LA53" s="88"/>
      <c r="LB53" s="88"/>
      <c r="LC53" s="88"/>
      <c r="LD53" s="88"/>
      <c r="LE53" s="88"/>
      <c r="LF53" s="88"/>
      <c r="LG53" s="88"/>
      <c r="LH53" s="88"/>
      <c r="LI53" s="88"/>
      <c r="LJ53" s="88"/>
      <c r="LK53" s="88"/>
      <c r="LL53" s="88"/>
      <c r="LM53" s="88"/>
      <c r="LN53" s="88"/>
      <c r="LO53" s="88"/>
      <c r="LP53" s="88"/>
      <c r="LQ53" s="88"/>
      <c r="LR53" s="88"/>
      <c r="LS53" s="88"/>
      <c r="LT53" s="88"/>
      <c r="LU53" s="88"/>
      <c r="LV53" s="88"/>
      <c r="LW53" s="88"/>
      <c r="LX53" s="88"/>
      <c r="LY53" s="88"/>
      <c r="LZ53" s="88"/>
      <c r="MA53" s="88"/>
      <c r="MB53" s="88"/>
      <c r="MC53" s="88"/>
      <c r="MD53" s="88"/>
      <c r="ME53" s="88"/>
      <c r="MF53" s="88"/>
      <c r="MG53" s="88"/>
      <c r="MH53" s="88"/>
      <c r="MI53" s="88"/>
      <c r="MJ53" s="88"/>
      <c r="MK53" s="88"/>
      <c r="ML53" s="88"/>
      <c r="MM53" s="88"/>
      <c r="MN53" s="88"/>
      <c r="MO53" s="88"/>
      <c r="MP53" s="88"/>
      <c r="MQ53" s="88"/>
      <c r="MR53" s="88"/>
      <c r="MS53" s="88"/>
      <c r="MT53" s="88"/>
      <c r="MU53" s="88"/>
      <c r="MV53" s="88"/>
      <c r="MW53" s="88"/>
      <c r="MX53" s="88"/>
      <c r="MY53" s="88"/>
      <c r="MZ53" s="88"/>
      <c r="NA53" s="88"/>
      <c r="NB53" s="88"/>
      <c r="NC53" s="88"/>
      <c r="ND53" s="88"/>
      <c r="NE53" s="88"/>
      <c r="NF53" s="88"/>
      <c r="NG53" s="88"/>
      <c r="NH53" s="88"/>
      <c r="NI53" s="88"/>
      <c r="NJ53" s="88"/>
      <c r="NK53" s="88"/>
      <c r="NL53" s="88"/>
      <c r="NM53" s="88"/>
      <c r="NN53" s="88"/>
      <c r="NO53" s="88"/>
      <c r="NP53" s="88"/>
      <c r="NQ53" s="88"/>
      <c r="NR53" s="88"/>
      <c r="NS53" s="88"/>
      <c r="NT53" s="88"/>
      <c r="NU53" s="88"/>
      <c r="NV53" s="88"/>
      <c r="NW53" s="88"/>
      <c r="NX53" s="88"/>
      <c r="NY53" s="88"/>
      <c r="NZ53" s="88"/>
      <c r="OA53" s="88"/>
      <c r="OB53" s="88"/>
      <c r="OC53" s="88"/>
      <c r="OD53" s="88"/>
      <c r="OE53" s="88"/>
      <c r="OF53" s="88"/>
      <c r="OG53" s="88"/>
      <c r="OH53" s="88"/>
      <c r="OI53" s="88"/>
      <c r="OJ53" s="88"/>
      <c r="OK53" s="88"/>
      <c r="OL53" s="88"/>
      <c r="OM53" s="88"/>
      <c r="ON53" s="88"/>
      <c r="OO53" s="88"/>
      <c r="OP53" s="88"/>
      <c r="OQ53" s="88"/>
      <c r="OR53" s="88"/>
      <c r="OS53" s="88"/>
      <c r="OT53" s="88"/>
      <c r="OU53" s="88"/>
      <c r="OV53" s="88"/>
      <c r="OW53" s="88"/>
      <c r="OX53" s="88"/>
      <c r="OY53" s="88"/>
      <c r="OZ53" s="88"/>
      <c r="PA53" s="88"/>
      <c r="PB53" s="88"/>
      <c r="PC53" s="88"/>
      <c r="PD53" s="88"/>
      <c r="PE53" s="88"/>
      <c r="PF53" s="88"/>
      <c r="PG53" s="88"/>
      <c r="PH53" s="88"/>
      <c r="PI53" s="88"/>
      <c r="PJ53" s="88"/>
      <c r="PK53" s="88"/>
      <c r="PL53" s="88"/>
      <c r="PM53" s="88"/>
      <c r="PN53" s="88"/>
      <c r="PO53" s="88"/>
      <c r="PP53" s="88"/>
      <c r="PQ53" s="88"/>
      <c r="PR53" s="88"/>
      <c r="PS53" s="88"/>
      <c r="PT53" s="88"/>
      <c r="PU53" s="88"/>
      <c r="PV53" s="88"/>
      <c r="PW53" s="88"/>
      <c r="PX53" s="88"/>
      <c r="PY53" s="88"/>
      <c r="PZ53" s="88"/>
      <c r="QA53" s="88"/>
      <c r="QB53" s="88"/>
      <c r="QC53" s="88"/>
      <c r="QD53" s="88"/>
      <c r="QE53" s="88"/>
      <c r="QF53" s="88"/>
      <c r="QG53" s="88"/>
      <c r="QH53" s="88"/>
      <c r="QI53" s="88"/>
      <c r="QJ53" s="88"/>
      <c r="QK53" s="88"/>
      <c r="QL53" s="88"/>
      <c r="QM53" s="88"/>
      <c r="QN53" s="88"/>
      <c r="QO53" s="88"/>
      <c r="QP53" s="88"/>
      <c r="QQ53" s="88"/>
      <c r="QR53" s="88"/>
      <c r="QS53" s="88"/>
      <c r="QT53" s="88"/>
      <c r="QU53" s="88"/>
      <c r="QV53" s="88"/>
      <c r="QW53" s="88"/>
      <c r="QX53" s="88"/>
      <c r="QY53" s="88"/>
    </row>
    <row r="54" spans="1:467" x14ac:dyDescent="0.3">
      <c r="A54" s="87"/>
      <c r="B54" s="88"/>
      <c r="C54" s="89"/>
      <c r="D54" s="88"/>
      <c r="E54" s="88"/>
      <c r="F54" s="87"/>
      <c r="G54" s="88"/>
      <c r="H54" s="88"/>
      <c r="I54" s="88"/>
      <c r="J54" s="88"/>
      <c r="K54" s="88"/>
      <c r="L54" s="88"/>
      <c r="M54" s="90"/>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c r="HZ54" s="88"/>
      <c r="IA54" s="88"/>
      <c r="IB54" s="88"/>
      <c r="IC54" s="88"/>
      <c r="ID54" s="88"/>
      <c r="IE54" s="88"/>
      <c r="IF54" s="88"/>
      <c r="IG54" s="88"/>
      <c r="IH54" s="88"/>
      <c r="II54" s="88"/>
      <c r="IJ54" s="88"/>
      <c r="IK54" s="88"/>
      <c r="IL54" s="88"/>
      <c r="IM54" s="88"/>
      <c r="IN54" s="88"/>
      <c r="IO54" s="88"/>
      <c r="IP54" s="88"/>
      <c r="IQ54" s="88"/>
      <c r="IR54" s="88"/>
      <c r="IS54" s="88"/>
      <c r="IT54" s="88"/>
      <c r="IU54" s="88"/>
      <c r="IV54" s="88"/>
      <c r="IW54" s="88"/>
      <c r="IX54" s="88"/>
      <c r="IY54" s="88"/>
      <c r="IZ54" s="88"/>
      <c r="JA54" s="88"/>
      <c r="JB54" s="88"/>
      <c r="JC54" s="88"/>
      <c r="JD54" s="88"/>
      <c r="JE54" s="88"/>
      <c r="JF54" s="88"/>
      <c r="JG54" s="88"/>
      <c r="JH54" s="88"/>
      <c r="JI54" s="88"/>
      <c r="JJ54" s="88"/>
      <c r="JK54" s="88"/>
      <c r="JL54" s="88"/>
      <c r="JM54" s="88"/>
      <c r="JN54" s="88"/>
      <c r="JO54" s="88"/>
      <c r="JP54" s="88"/>
      <c r="JQ54" s="88"/>
      <c r="JR54" s="88"/>
      <c r="JS54" s="88"/>
      <c r="JT54" s="88"/>
      <c r="JU54" s="88"/>
      <c r="JV54" s="88"/>
      <c r="JW54" s="88"/>
      <c r="JX54" s="88"/>
      <c r="JY54" s="88"/>
      <c r="JZ54" s="88"/>
      <c r="KA54" s="88"/>
      <c r="KB54" s="88"/>
      <c r="KC54" s="88"/>
      <c r="KD54" s="88"/>
      <c r="KE54" s="88"/>
      <c r="KF54" s="88"/>
      <c r="KG54" s="88"/>
      <c r="KH54" s="88"/>
      <c r="KI54" s="88"/>
      <c r="KJ54" s="88"/>
      <c r="KK54" s="88"/>
      <c r="KL54" s="88"/>
      <c r="KM54" s="88"/>
      <c r="KN54" s="88"/>
      <c r="KO54" s="88"/>
      <c r="KP54" s="88"/>
      <c r="KQ54" s="88"/>
      <c r="KR54" s="88"/>
      <c r="KS54" s="88"/>
      <c r="KT54" s="88"/>
      <c r="KU54" s="88"/>
      <c r="KV54" s="88"/>
      <c r="KW54" s="88"/>
      <c r="KX54" s="88"/>
      <c r="KY54" s="88"/>
      <c r="KZ54" s="88"/>
      <c r="LA54" s="88"/>
      <c r="LB54" s="88"/>
      <c r="LC54" s="88"/>
      <c r="LD54" s="88"/>
      <c r="LE54" s="88"/>
      <c r="LF54" s="88"/>
      <c r="LG54" s="88"/>
      <c r="LH54" s="88"/>
      <c r="LI54" s="88"/>
      <c r="LJ54" s="88"/>
      <c r="LK54" s="88"/>
      <c r="LL54" s="88"/>
      <c r="LM54" s="88"/>
      <c r="LN54" s="88"/>
      <c r="LO54" s="88"/>
      <c r="LP54" s="88"/>
      <c r="LQ54" s="88"/>
      <c r="LR54" s="88"/>
      <c r="LS54" s="88"/>
      <c r="LT54" s="88"/>
      <c r="LU54" s="88"/>
      <c r="LV54" s="88"/>
      <c r="LW54" s="88"/>
      <c r="LX54" s="88"/>
      <c r="LY54" s="88"/>
      <c r="LZ54" s="88"/>
      <c r="MA54" s="88"/>
      <c r="MB54" s="88"/>
      <c r="MC54" s="88"/>
      <c r="MD54" s="88"/>
      <c r="ME54" s="88"/>
      <c r="MF54" s="88"/>
      <c r="MG54" s="88"/>
      <c r="MH54" s="88"/>
      <c r="MI54" s="88"/>
      <c r="MJ54" s="88"/>
      <c r="MK54" s="88"/>
      <c r="ML54" s="88"/>
      <c r="MM54" s="88"/>
      <c r="MN54" s="88"/>
      <c r="MO54" s="88"/>
      <c r="MP54" s="88"/>
      <c r="MQ54" s="88"/>
      <c r="MR54" s="88"/>
      <c r="MS54" s="88"/>
      <c r="MT54" s="88"/>
      <c r="MU54" s="88"/>
      <c r="MV54" s="88"/>
      <c r="MW54" s="88"/>
      <c r="MX54" s="88"/>
      <c r="MY54" s="88"/>
      <c r="MZ54" s="88"/>
      <c r="NA54" s="88"/>
      <c r="NB54" s="88"/>
      <c r="NC54" s="88"/>
      <c r="ND54" s="88"/>
      <c r="NE54" s="88"/>
      <c r="NF54" s="88"/>
      <c r="NG54" s="88"/>
      <c r="NH54" s="88"/>
      <c r="NI54" s="88"/>
      <c r="NJ54" s="88"/>
      <c r="NK54" s="88"/>
      <c r="NL54" s="88"/>
      <c r="NM54" s="88"/>
      <c r="NN54" s="88"/>
      <c r="NO54" s="88"/>
      <c r="NP54" s="88"/>
      <c r="NQ54" s="88"/>
      <c r="NR54" s="88"/>
      <c r="NS54" s="88"/>
      <c r="NT54" s="88"/>
      <c r="NU54" s="88"/>
      <c r="NV54" s="88"/>
      <c r="NW54" s="88"/>
      <c r="NX54" s="88"/>
      <c r="NY54" s="88"/>
      <c r="NZ54" s="88"/>
      <c r="OA54" s="88"/>
      <c r="OB54" s="88"/>
      <c r="OC54" s="88"/>
      <c r="OD54" s="88"/>
      <c r="OE54" s="88"/>
      <c r="OF54" s="88"/>
      <c r="OG54" s="88"/>
      <c r="OH54" s="88"/>
      <c r="OI54" s="88"/>
      <c r="OJ54" s="88"/>
      <c r="OK54" s="88"/>
      <c r="OL54" s="88"/>
      <c r="OM54" s="88"/>
      <c r="ON54" s="88"/>
      <c r="OO54" s="88"/>
      <c r="OP54" s="88"/>
      <c r="OQ54" s="88"/>
      <c r="OR54" s="88"/>
      <c r="OS54" s="88"/>
      <c r="OT54" s="88"/>
      <c r="OU54" s="88"/>
      <c r="OV54" s="88"/>
      <c r="OW54" s="88"/>
      <c r="OX54" s="88"/>
      <c r="OY54" s="88"/>
      <c r="OZ54" s="88"/>
      <c r="PA54" s="88"/>
      <c r="PB54" s="88"/>
      <c r="PC54" s="88"/>
      <c r="PD54" s="88"/>
      <c r="PE54" s="88"/>
      <c r="PF54" s="88"/>
      <c r="PG54" s="88"/>
      <c r="PH54" s="88"/>
      <c r="PI54" s="88"/>
      <c r="PJ54" s="88"/>
      <c r="PK54" s="88"/>
      <c r="PL54" s="88"/>
      <c r="PM54" s="88"/>
      <c r="PN54" s="88"/>
      <c r="PO54" s="88"/>
      <c r="PP54" s="88"/>
      <c r="PQ54" s="88"/>
      <c r="PR54" s="88"/>
      <c r="PS54" s="88"/>
      <c r="PT54" s="88"/>
      <c r="PU54" s="88"/>
      <c r="PV54" s="88"/>
      <c r="PW54" s="88"/>
      <c r="PX54" s="88"/>
      <c r="PY54" s="88"/>
      <c r="PZ54" s="88"/>
      <c r="QA54" s="88"/>
      <c r="QB54" s="88"/>
      <c r="QC54" s="88"/>
      <c r="QD54" s="88"/>
      <c r="QE54" s="88"/>
      <c r="QF54" s="88"/>
      <c r="QG54" s="88"/>
      <c r="QH54" s="88"/>
      <c r="QI54" s="88"/>
      <c r="QJ54" s="88"/>
      <c r="QK54" s="88"/>
      <c r="QL54" s="88"/>
      <c r="QM54" s="88"/>
      <c r="QN54" s="88"/>
      <c r="QO54" s="88"/>
      <c r="QP54" s="88"/>
      <c r="QQ54" s="88"/>
      <c r="QR54" s="88"/>
      <c r="QS54" s="88"/>
      <c r="QT54" s="88"/>
      <c r="QU54" s="88"/>
      <c r="QV54" s="88"/>
      <c r="QW54" s="88"/>
      <c r="QX54" s="88"/>
      <c r="QY54" s="88"/>
    </row>
    <row r="55" spans="1:467" x14ac:dyDescent="0.3">
      <c r="A55" s="87"/>
      <c r="B55" s="88"/>
      <c r="C55" s="89"/>
      <c r="D55" s="88"/>
      <c r="E55" s="88"/>
      <c r="F55" s="87"/>
      <c r="G55" s="88"/>
      <c r="H55" s="88"/>
      <c r="I55" s="88"/>
      <c r="J55" s="88"/>
      <c r="K55" s="88"/>
      <c r="L55" s="88"/>
      <c r="M55" s="90"/>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c r="HZ55" s="88"/>
      <c r="IA55" s="88"/>
      <c r="IB55" s="88"/>
      <c r="IC55" s="88"/>
      <c r="ID55" s="88"/>
      <c r="IE55" s="88"/>
      <c r="IF55" s="88"/>
      <c r="IG55" s="88"/>
      <c r="IH55" s="88"/>
      <c r="II55" s="88"/>
      <c r="IJ55" s="88"/>
      <c r="IK55" s="88"/>
      <c r="IL55" s="88"/>
      <c r="IM55" s="88"/>
      <c r="IN55" s="88"/>
      <c r="IO55" s="88"/>
      <c r="IP55" s="88"/>
      <c r="IQ55" s="88"/>
      <c r="IR55" s="88"/>
      <c r="IS55" s="88"/>
      <c r="IT55" s="88"/>
      <c r="IU55" s="88"/>
      <c r="IV55" s="88"/>
      <c r="IW55" s="88"/>
      <c r="IX55" s="88"/>
      <c r="IY55" s="88"/>
      <c r="IZ55" s="88"/>
      <c r="JA55" s="88"/>
      <c r="JB55" s="88"/>
      <c r="JC55" s="88"/>
      <c r="JD55" s="88"/>
      <c r="JE55" s="88"/>
      <c r="JF55" s="88"/>
      <c r="JG55" s="88"/>
      <c r="JH55" s="88"/>
      <c r="JI55" s="88"/>
      <c r="JJ55" s="88"/>
      <c r="JK55" s="88"/>
      <c r="JL55" s="88"/>
      <c r="JM55" s="88"/>
      <c r="JN55" s="88"/>
      <c r="JO55" s="88"/>
      <c r="JP55" s="88"/>
      <c r="JQ55" s="88"/>
      <c r="JR55" s="88"/>
      <c r="JS55" s="88"/>
      <c r="JT55" s="88"/>
      <c r="JU55" s="88"/>
      <c r="JV55" s="88"/>
      <c r="JW55" s="88"/>
      <c r="JX55" s="88"/>
      <c r="JY55" s="88"/>
      <c r="JZ55" s="88"/>
      <c r="KA55" s="88"/>
      <c r="KB55" s="88"/>
      <c r="KC55" s="88"/>
      <c r="KD55" s="88"/>
      <c r="KE55" s="88"/>
      <c r="KF55" s="88"/>
      <c r="KG55" s="88"/>
      <c r="KH55" s="88"/>
      <c r="KI55" s="88"/>
      <c r="KJ55" s="88"/>
      <c r="KK55" s="88"/>
      <c r="KL55" s="88"/>
      <c r="KM55" s="88"/>
      <c r="KN55" s="88"/>
      <c r="KO55" s="88"/>
      <c r="KP55" s="88"/>
      <c r="KQ55" s="88"/>
      <c r="KR55" s="88"/>
      <c r="KS55" s="88"/>
      <c r="KT55" s="88"/>
      <c r="KU55" s="88"/>
      <c r="KV55" s="88"/>
      <c r="KW55" s="88"/>
      <c r="KX55" s="88"/>
      <c r="KY55" s="88"/>
      <c r="KZ55" s="88"/>
      <c r="LA55" s="88"/>
      <c r="LB55" s="88"/>
      <c r="LC55" s="88"/>
      <c r="LD55" s="88"/>
      <c r="LE55" s="88"/>
      <c r="LF55" s="88"/>
      <c r="LG55" s="88"/>
      <c r="LH55" s="88"/>
      <c r="LI55" s="88"/>
      <c r="LJ55" s="88"/>
      <c r="LK55" s="88"/>
      <c r="LL55" s="88"/>
      <c r="LM55" s="88"/>
      <c r="LN55" s="88"/>
      <c r="LO55" s="88"/>
      <c r="LP55" s="88"/>
      <c r="LQ55" s="88"/>
      <c r="LR55" s="88"/>
      <c r="LS55" s="88"/>
      <c r="LT55" s="88"/>
      <c r="LU55" s="88"/>
      <c r="LV55" s="88"/>
      <c r="LW55" s="88"/>
      <c r="LX55" s="88"/>
      <c r="LY55" s="88"/>
      <c r="LZ55" s="88"/>
      <c r="MA55" s="88"/>
      <c r="MB55" s="88"/>
      <c r="MC55" s="88"/>
      <c r="MD55" s="88"/>
      <c r="ME55" s="88"/>
      <c r="MF55" s="88"/>
      <c r="MG55" s="88"/>
      <c r="MH55" s="88"/>
      <c r="MI55" s="88"/>
      <c r="MJ55" s="88"/>
      <c r="MK55" s="88"/>
      <c r="ML55" s="88"/>
      <c r="MM55" s="88"/>
      <c r="MN55" s="88"/>
      <c r="MO55" s="88"/>
      <c r="MP55" s="88"/>
      <c r="MQ55" s="88"/>
      <c r="MR55" s="88"/>
      <c r="MS55" s="88"/>
      <c r="MT55" s="88"/>
      <c r="MU55" s="88"/>
      <c r="MV55" s="88"/>
      <c r="MW55" s="88"/>
      <c r="MX55" s="88"/>
      <c r="MY55" s="88"/>
      <c r="MZ55" s="88"/>
      <c r="NA55" s="88"/>
      <c r="NB55" s="88"/>
      <c r="NC55" s="88"/>
      <c r="ND55" s="88"/>
      <c r="NE55" s="88"/>
      <c r="NF55" s="88"/>
      <c r="NG55" s="88"/>
      <c r="NH55" s="88"/>
      <c r="NI55" s="88"/>
      <c r="NJ55" s="88"/>
      <c r="NK55" s="88"/>
      <c r="NL55" s="88"/>
      <c r="NM55" s="88"/>
      <c r="NN55" s="88"/>
      <c r="NO55" s="88"/>
      <c r="NP55" s="88"/>
      <c r="NQ55" s="88"/>
      <c r="NR55" s="88"/>
      <c r="NS55" s="88"/>
      <c r="NT55" s="88"/>
      <c r="NU55" s="88"/>
      <c r="NV55" s="88"/>
      <c r="NW55" s="88"/>
      <c r="NX55" s="88"/>
      <c r="NY55" s="88"/>
      <c r="NZ55" s="88"/>
      <c r="OA55" s="88"/>
      <c r="OB55" s="88"/>
      <c r="OC55" s="88"/>
      <c r="OD55" s="88"/>
      <c r="OE55" s="88"/>
      <c r="OF55" s="88"/>
      <c r="OG55" s="88"/>
      <c r="OH55" s="88"/>
      <c r="OI55" s="88"/>
      <c r="OJ55" s="88"/>
      <c r="OK55" s="88"/>
      <c r="OL55" s="88"/>
      <c r="OM55" s="88"/>
      <c r="ON55" s="88"/>
      <c r="OO55" s="88"/>
      <c r="OP55" s="88"/>
      <c r="OQ55" s="88"/>
      <c r="OR55" s="88"/>
      <c r="OS55" s="88"/>
      <c r="OT55" s="88"/>
      <c r="OU55" s="88"/>
      <c r="OV55" s="88"/>
      <c r="OW55" s="88"/>
      <c r="OX55" s="88"/>
      <c r="OY55" s="88"/>
      <c r="OZ55" s="88"/>
      <c r="PA55" s="88"/>
      <c r="PB55" s="88"/>
      <c r="PC55" s="88"/>
      <c r="PD55" s="88"/>
      <c r="PE55" s="88"/>
      <c r="PF55" s="88"/>
      <c r="PG55" s="88"/>
      <c r="PH55" s="88"/>
      <c r="PI55" s="88"/>
      <c r="PJ55" s="88"/>
      <c r="PK55" s="88"/>
      <c r="PL55" s="88"/>
      <c r="PM55" s="88"/>
      <c r="PN55" s="88"/>
      <c r="PO55" s="88"/>
      <c r="PP55" s="88"/>
      <c r="PQ55" s="88"/>
      <c r="PR55" s="88"/>
      <c r="PS55" s="88"/>
      <c r="PT55" s="88"/>
      <c r="PU55" s="88"/>
      <c r="PV55" s="88"/>
      <c r="PW55" s="88"/>
      <c r="PX55" s="88"/>
      <c r="PY55" s="88"/>
      <c r="PZ55" s="88"/>
      <c r="QA55" s="88"/>
      <c r="QB55" s="88"/>
      <c r="QC55" s="88"/>
      <c r="QD55" s="88"/>
      <c r="QE55" s="88"/>
      <c r="QF55" s="88"/>
      <c r="QG55" s="88"/>
      <c r="QH55" s="88"/>
      <c r="QI55" s="88"/>
      <c r="QJ55" s="88"/>
      <c r="QK55" s="88"/>
      <c r="QL55" s="88"/>
      <c r="QM55" s="88"/>
      <c r="QN55" s="88"/>
      <c r="QO55" s="88"/>
      <c r="QP55" s="88"/>
      <c r="QQ55" s="88"/>
      <c r="QR55" s="88"/>
      <c r="QS55" s="88"/>
      <c r="QT55" s="88"/>
      <c r="QU55" s="88"/>
      <c r="QV55" s="88"/>
      <c r="QW55" s="88"/>
      <c r="QX55" s="88"/>
      <c r="QY55" s="88"/>
    </row>
    <row r="56" spans="1:467" x14ac:dyDescent="0.3">
      <c r="A56" s="87"/>
      <c r="B56" s="88"/>
      <c r="C56" s="89"/>
      <c r="D56" s="88"/>
      <c r="E56" s="88"/>
      <c r="F56" s="87"/>
      <c r="G56" s="88"/>
      <c r="H56" s="88"/>
      <c r="I56" s="88"/>
      <c r="J56" s="88"/>
      <c r="K56" s="88"/>
      <c r="L56" s="88"/>
      <c r="M56" s="90"/>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c r="IW56" s="88"/>
      <c r="IX56" s="88"/>
      <c r="IY56" s="88"/>
      <c r="IZ56" s="88"/>
      <c r="JA56" s="88"/>
      <c r="JB56" s="88"/>
      <c r="JC56" s="88"/>
      <c r="JD56" s="88"/>
      <c r="JE56" s="88"/>
      <c r="JF56" s="88"/>
      <c r="JG56" s="88"/>
      <c r="JH56" s="88"/>
      <c r="JI56" s="88"/>
      <c r="JJ56" s="88"/>
      <c r="JK56" s="88"/>
      <c r="JL56" s="88"/>
      <c r="JM56" s="88"/>
      <c r="JN56" s="88"/>
      <c r="JO56" s="88"/>
      <c r="JP56" s="88"/>
      <c r="JQ56" s="88"/>
      <c r="JR56" s="88"/>
      <c r="JS56" s="88"/>
      <c r="JT56" s="88"/>
      <c r="JU56" s="88"/>
      <c r="JV56" s="88"/>
      <c r="JW56" s="88"/>
      <c r="JX56" s="88"/>
      <c r="JY56" s="88"/>
      <c r="JZ56" s="88"/>
      <c r="KA56" s="88"/>
      <c r="KB56" s="88"/>
      <c r="KC56" s="88"/>
      <c r="KD56" s="88"/>
      <c r="KE56" s="88"/>
      <c r="KF56" s="88"/>
      <c r="KG56" s="88"/>
      <c r="KH56" s="88"/>
      <c r="KI56" s="88"/>
      <c r="KJ56" s="88"/>
      <c r="KK56" s="88"/>
      <c r="KL56" s="88"/>
      <c r="KM56" s="88"/>
      <c r="KN56" s="88"/>
      <c r="KO56" s="88"/>
      <c r="KP56" s="88"/>
      <c r="KQ56" s="88"/>
      <c r="KR56" s="88"/>
      <c r="KS56" s="88"/>
      <c r="KT56" s="88"/>
      <c r="KU56" s="88"/>
      <c r="KV56" s="88"/>
      <c r="KW56" s="88"/>
      <c r="KX56" s="88"/>
      <c r="KY56" s="88"/>
      <c r="KZ56" s="88"/>
      <c r="LA56" s="88"/>
      <c r="LB56" s="88"/>
      <c r="LC56" s="88"/>
      <c r="LD56" s="88"/>
      <c r="LE56" s="88"/>
      <c r="LF56" s="88"/>
      <c r="LG56" s="88"/>
      <c r="LH56" s="88"/>
      <c r="LI56" s="88"/>
      <c r="LJ56" s="88"/>
      <c r="LK56" s="88"/>
      <c r="LL56" s="88"/>
      <c r="LM56" s="88"/>
      <c r="LN56" s="88"/>
      <c r="LO56" s="88"/>
      <c r="LP56" s="88"/>
      <c r="LQ56" s="88"/>
      <c r="LR56" s="88"/>
      <c r="LS56" s="88"/>
      <c r="LT56" s="88"/>
      <c r="LU56" s="88"/>
      <c r="LV56" s="88"/>
      <c r="LW56" s="88"/>
      <c r="LX56" s="88"/>
      <c r="LY56" s="88"/>
      <c r="LZ56" s="88"/>
      <c r="MA56" s="88"/>
      <c r="MB56" s="88"/>
      <c r="MC56" s="88"/>
      <c r="MD56" s="88"/>
      <c r="ME56" s="88"/>
      <c r="MF56" s="88"/>
      <c r="MG56" s="88"/>
      <c r="MH56" s="88"/>
      <c r="MI56" s="88"/>
      <c r="MJ56" s="88"/>
      <c r="MK56" s="88"/>
      <c r="ML56" s="88"/>
      <c r="MM56" s="88"/>
      <c r="MN56" s="88"/>
      <c r="MO56" s="88"/>
      <c r="MP56" s="88"/>
      <c r="MQ56" s="88"/>
      <c r="MR56" s="88"/>
      <c r="MS56" s="88"/>
      <c r="MT56" s="88"/>
      <c r="MU56" s="88"/>
      <c r="MV56" s="88"/>
      <c r="MW56" s="88"/>
      <c r="MX56" s="88"/>
      <c r="MY56" s="88"/>
      <c r="MZ56" s="88"/>
      <c r="NA56" s="88"/>
      <c r="NB56" s="88"/>
      <c r="NC56" s="88"/>
      <c r="ND56" s="88"/>
      <c r="NE56" s="88"/>
      <c r="NF56" s="88"/>
      <c r="NG56" s="88"/>
      <c r="NH56" s="88"/>
      <c r="NI56" s="88"/>
      <c r="NJ56" s="88"/>
      <c r="NK56" s="88"/>
      <c r="NL56" s="88"/>
      <c r="NM56" s="88"/>
      <c r="NN56" s="88"/>
      <c r="NO56" s="88"/>
      <c r="NP56" s="88"/>
      <c r="NQ56" s="88"/>
      <c r="NR56" s="88"/>
      <c r="NS56" s="88"/>
      <c r="NT56" s="88"/>
      <c r="NU56" s="88"/>
      <c r="NV56" s="88"/>
      <c r="NW56" s="88"/>
      <c r="NX56" s="88"/>
      <c r="NY56" s="88"/>
      <c r="NZ56" s="88"/>
      <c r="OA56" s="88"/>
      <c r="OB56" s="88"/>
      <c r="OC56" s="88"/>
      <c r="OD56" s="88"/>
      <c r="OE56" s="88"/>
      <c r="OF56" s="88"/>
      <c r="OG56" s="88"/>
      <c r="OH56" s="88"/>
      <c r="OI56" s="88"/>
      <c r="OJ56" s="88"/>
      <c r="OK56" s="88"/>
      <c r="OL56" s="88"/>
      <c r="OM56" s="88"/>
      <c r="ON56" s="88"/>
      <c r="OO56" s="88"/>
      <c r="OP56" s="88"/>
      <c r="OQ56" s="88"/>
      <c r="OR56" s="88"/>
      <c r="OS56" s="88"/>
      <c r="OT56" s="88"/>
      <c r="OU56" s="88"/>
      <c r="OV56" s="88"/>
      <c r="OW56" s="88"/>
      <c r="OX56" s="88"/>
      <c r="OY56" s="88"/>
      <c r="OZ56" s="88"/>
      <c r="PA56" s="88"/>
      <c r="PB56" s="88"/>
      <c r="PC56" s="88"/>
      <c r="PD56" s="88"/>
      <c r="PE56" s="88"/>
      <c r="PF56" s="88"/>
      <c r="PG56" s="88"/>
      <c r="PH56" s="88"/>
      <c r="PI56" s="88"/>
      <c r="PJ56" s="88"/>
      <c r="PK56" s="88"/>
      <c r="PL56" s="88"/>
      <c r="PM56" s="88"/>
      <c r="PN56" s="88"/>
      <c r="PO56" s="88"/>
      <c r="PP56" s="88"/>
      <c r="PQ56" s="88"/>
      <c r="PR56" s="88"/>
      <c r="PS56" s="88"/>
      <c r="PT56" s="88"/>
      <c r="PU56" s="88"/>
      <c r="PV56" s="88"/>
      <c r="PW56" s="88"/>
      <c r="PX56" s="88"/>
      <c r="PY56" s="88"/>
      <c r="PZ56" s="88"/>
      <c r="QA56" s="88"/>
      <c r="QB56" s="88"/>
      <c r="QC56" s="88"/>
      <c r="QD56" s="88"/>
      <c r="QE56" s="88"/>
      <c r="QF56" s="88"/>
      <c r="QG56" s="88"/>
      <c r="QH56" s="88"/>
      <c r="QI56" s="88"/>
      <c r="QJ56" s="88"/>
      <c r="QK56" s="88"/>
      <c r="QL56" s="88"/>
      <c r="QM56" s="88"/>
      <c r="QN56" s="88"/>
      <c r="QO56" s="88"/>
      <c r="QP56" s="88"/>
      <c r="QQ56" s="88"/>
      <c r="QR56" s="88"/>
      <c r="QS56" s="88"/>
      <c r="QT56" s="88"/>
      <c r="QU56" s="88"/>
      <c r="QV56" s="88"/>
      <c r="QW56" s="88"/>
      <c r="QX56" s="88"/>
      <c r="QY56" s="88"/>
    </row>
    <row r="57" spans="1:467" x14ac:dyDescent="0.3">
      <c r="A57" s="87"/>
      <c r="B57" s="88"/>
      <c r="C57" s="89"/>
      <c r="D57" s="88"/>
      <c r="E57" s="88"/>
      <c r="F57" s="87"/>
      <c r="G57" s="88"/>
      <c r="H57" s="88"/>
      <c r="I57" s="88"/>
      <c r="J57" s="88"/>
      <c r="K57" s="88"/>
      <c r="L57" s="88"/>
      <c r="M57" s="90"/>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c r="HZ57" s="88"/>
      <c r="IA57" s="88"/>
      <c r="IB57" s="88"/>
      <c r="IC57" s="88"/>
      <c r="ID57" s="88"/>
      <c r="IE57" s="88"/>
      <c r="IF57" s="88"/>
      <c r="IG57" s="88"/>
      <c r="IH57" s="88"/>
      <c r="II57" s="88"/>
      <c r="IJ57" s="88"/>
      <c r="IK57" s="88"/>
      <c r="IL57" s="88"/>
      <c r="IM57" s="88"/>
      <c r="IN57" s="88"/>
      <c r="IO57" s="88"/>
      <c r="IP57" s="88"/>
      <c r="IQ57" s="88"/>
      <c r="IR57" s="88"/>
      <c r="IS57" s="88"/>
      <c r="IT57" s="88"/>
      <c r="IU57" s="88"/>
      <c r="IV57" s="88"/>
      <c r="IW57" s="88"/>
      <c r="IX57" s="88"/>
      <c r="IY57" s="88"/>
      <c r="IZ57" s="88"/>
      <c r="JA57" s="88"/>
      <c r="JB57" s="88"/>
      <c r="JC57" s="88"/>
      <c r="JD57" s="88"/>
      <c r="JE57" s="88"/>
      <c r="JF57" s="88"/>
      <c r="JG57" s="88"/>
      <c r="JH57" s="88"/>
      <c r="JI57" s="88"/>
      <c r="JJ57" s="88"/>
      <c r="JK57" s="88"/>
      <c r="JL57" s="88"/>
      <c r="JM57" s="88"/>
      <c r="JN57" s="88"/>
      <c r="JO57" s="88"/>
      <c r="JP57" s="88"/>
      <c r="JQ57" s="88"/>
      <c r="JR57" s="88"/>
      <c r="JS57" s="88"/>
      <c r="JT57" s="88"/>
      <c r="JU57" s="88"/>
      <c r="JV57" s="88"/>
      <c r="JW57" s="88"/>
      <c r="JX57" s="88"/>
      <c r="JY57" s="88"/>
      <c r="JZ57" s="88"/>
      <c r="KA57" s="88"/>
      <c r="KB57" s="88"/>
      <c r="KC57" s="88"/>
      <c r="KD57" s="88"/>
      <c r="KE57" s="88"/>
      <c r="KF57" s="88"/>
      <c r="KG57" s="88"/>
      <c r="KH57" s="88"/>
      <c r="KI57" s="88"/>
      <c r="KJ57" s="88"/>
      <c r="KK57" s="88"/>
      <c r="KL57" s="88"/>
      <c r="KM57" s="88"/>
      <c r="KN57" s="88"/>
      <c r="KO57" s="88"/>
      <c r="KP57" s="88"/>
      <c r="KQ57" s="88"/>
      <c r="KR57" s="88"/>
      <c r="KS57" s="88"/>
      <c r="KT57" s="88"/>
      <c r="KU57" s="88"/>
      <c r="KV57" s="88"/>
      <c r="KW57" s="88"/>
      <c r="KX57" s="88"/>
      <c r="KY57" s="88"/>
      <c r="KZ57" s="88"/>
      <c r="LA57" s="88"/>
      <c r="LB57" s="88"/>
      <c r="LC57" s="88"/>
      <c r="LD57" s="88"/>
      <c r="LE57" s="88"/>
      <c r="LF57" s="88"/>
      <c r="LG57" s="88"/>
      <c r="LH57" s="88"/>
      <c r="LI57" s="88"/>
      <c r="LJ57" s="88"/>
      <c r="LK57" s="88"/>
      <c r="LL57" s="88"/>
      <c r="LM57" s="88"/>
      <c r="LN57" s="88"/>
      <c r="LO57" s="88"/>
      <c r="LP57" s="88"/>
      <c r="LQ57" s="88"/>
      <c r="LR57" s="88"/>
      <c r="LS57" s="88"/>
      <c r="LT57" s="88"/>
      <c r="LU57" s="88"/>
      <c r="LV57" s="88"/>
      <c r="LW57" s="88"/>
      <c r="LX57" s="88"/>
      <c r="LY57" s="88"/>
      <c r="LZ57" s="88"/>
      <c r="MA57" s="88"/>
      <c r="MB57" s="88"/>
      <c r="MC57" s="88"/>
      <c r="MD57" s="88"/>
      <c r="ME57" s="88"/>
      <c r="MF57" s="88"/>
      <c r="MG57" s="88"/>
      <c r="MH57" s="88"/>
      <c r="MI57" s="88"/>
      <c r="MJ57" s="88"/>
      <c r="MK57" s="88"/>
      <c r="ML57" s="88"/>
      <c r="MM57" s="88"/>
      <c r="MN57" s="88"/>
      <c r="MO57" s="88"/>
      <c r="MP57" s="88"/>
      <c r="MQ57" s="88"/>
      <c r="MR57" s="88"/>
      <c r="MS57" s="88"/>
      <c r="MT57" s="88"/>
      <c r="MU57" s="88"/>
      <c r="MV57" s="88"/>
      <c r="MW57" s="88"/>
      <c r="MX57" s="88"/>
      <c r="MY57" s="88"/>
      <c r="MZ57" s="88"/>
      <c r="NA57" s="88"/>
      <c r="NB57" s="88"/>
      <c r="NC57" s="88"/>
      <c r="ND57" s="88"/>
      <c r="NE57" s="88"/>
      <c r="NF57" s="88"/>
      <c r="NG57" s="88"/>
      <c r="NH57" s="88"/>
      <c r="NI57" s="88"/>
      <c r="NJ57" s="88"/>
      <c r="NK57" s="88"/>
      <c r="NL57" s="88"/>
      <c r="NM57" s="88"/>
      <c r="NN57" s="88"/>
      <c r="NO57" s="88"/>
      <c r="NP57" s="88"/>
      <c r="NQ57" s="88"/>
      <c r="NR57" s="88"/>
      <c r="NS57" s="88"/>
      <c r="NT57" s="88"/>
      <c r="NU57" s="88"/>
      <c r="NV57" s="88"/>
      <c r="NW57" s="88"/>
      <c r="NX57" s="88"/>
      <c r="NY57" s="88"/>
      <c r="NZ57" s="88"/>
      <c r="OA57" s="88"/>
      <c r="OB57" s="88"/>
      <c r="OC57" s="88"/>
      <c r="OD57" s="88"/>
      <c r="OE57" s="88"/>
      <c r="OF57" s="88"/>
      <c r="OG57" s="88"/>
      <c r="OH57" s="88"/>
      <c r="OI57" s="88"/>
      <c r="OJ57" s="88"/>
      <c r="OK57" s="88"/>
      <c r="OL57" s="88"/>
      <c r="OM57" s="88"/>
      <c r="ON57" s="88"/>
      <c r="OO57" s="88"/>
      <c r="OP57" s="88"/>
      <c r="OQ57" s="88"/>
      <c r="OR57" s="88"/>
      <c r="OS57" s="88"/>
      <c r="OT57" s="88"/>
      <c r="OU57" s="88"/>
      <c r="OV57" s="88"/>
      <c r="OW57" s="88"/>
      <c r="OX57" s="88"/>
      <c r="OY57" s="88"/>
      <c r="OZ57" s="88"/>
      <c r="PA57" s="88"/>
      <c r="PB57" s="88"/>
      <c r="PC57" s="88"/>
      <c r="PD57" s="88"/>
      <c r="PE57" s="88"/>
      <c r="PF57" s="88"/>
      <c r="PG57" s="88"/>
      <c r="PH57" s="88"/>
      <c r="PI57" s="88"/>
      <c r="PJ57" s="88"/>
      <c r="PK57" s="88"/>
      <c r="PL57" s="88"/>
      <c r="PM57" s="88"/>
      <c r="PN57" s="88"/>
      <c r="PO57" s="88"/>
      <c r="PP57" s="88"/>
      <c r="PQ57" s="88"/>
      <c r="PR57" s="88"/>
      <c r="PS57" s="88"/>
      <c r="PT57" s="88"/>
      <c r="PU57" s="88"/>
      <c r="PV57" s="88"/>
      <c r="PW57" s="88"/>
      <c r="PX57" s="88"/>
      <c r="PY57" s="88"/>
      <c r="PZ57" s="88"/>
      <c r="QA57" s="88"/>
      <c r="QB57" s="88"/>
      <c r="QC57" s="88"/>
      <c r="QD57" s="88"/>
      <c r="QE57" s="88"/>
      <c r="QF57" s="88"/>
      <c r="QG57" s="88"/>
      <c r="QH57" s="88"/>
      <c r="QI57" s="88"/>
      <c r="QJ57" s="88"/>
      <c r="QK57" s="88"/>
      <c r="QL57" s="88"/>
      <c r="QM57" s="88"/>
      <c r="QN57" s="88"/>
      <c r="QO57" s="88"/>
      <c r="QP57" s="88"/>
      <c r="QQ57" s="88"/>
      <c r="QR57" s="88"/>
      <c r="QS57" s="88"/>
      <c r="QT57" s="88"/>
      <c r="QU57" s="88"/>
      <c r="QV57" s="88"/>
      <c r="QW57" s="88"/>
      <c r="QX57" s="88"/>
      <c r="QY57" s="88"/>
    </row>
    <row r="58" spans="1:467" x14ac:dyDescent="0.3">
      <c r="A58" s="87"/>
      <c r="B58" s="88"/>
      <c r="C58" s="89"/>
      <c r="D58" s="88"/>
      <c r="E58" s="88"/>
      <c r="F58" s="87"/>
      <c r="G58" s="88"/>
      <c r="H58" s="88"/>
      <c r="I58" s="88"/>
      <c r="J58" s="88"/>
      <c r="K58" s="88"/>
      <c r="L58" s="88"/>
      <c r="M58" s="90"/>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c r="HZ58" s="88"/>
      <c r="IA58" s="88"/>
      <c r="IB58" s="88"/>
      <c r="IC58" s="88"/>
      <c r="ID58" s="88"/>
      <c r="IE58" s="88"/>
      <c r="IF58" s="88"/>
      <c r="IG58" s="88"/>
      <c r="IH58" s="88"/>
      <c r="II58" s="88"/>
      <c r="IJ58" s="88"/>
      <c r="IK58" s="88"/>
      <c r="IL58" s="88"/>
      <c r="IM58" s="88"/>
      <c r="IN58" s="88"/>
      <c r="IO58" s="88"/>
      <c r="IP58" s="88"/>
      <c r="IQ58" s="88"/>
      <c r="IR58" s="88"/>
      <c r="IS58" s="88"/>
      <c r="IT58" s="88"/>
      <c r="IU58" s="88"/>
      <c r="IV58" s="88"/>
      <c r="IW58" s="88"/>
      <c r="IX58" s="88"/>
      <c r="IY58" s="88"/>
      <c r="IZ58" s="88"/>
      <c r="JA58" s="88"/>
      <c r="JB58" s="88"/>
      <c r="JC58" s="88"/>
      <c r="JD58" s="88"/>
      <c r="JE58" s="88"/>
      <c r="JF58" s="88"/>
      <c r="JG58" s="88"/>
      <c r="JH58" s="88"/>
      <c r="JI58" s="88"/>
      <c r="JJ58" s="88"/>
      <c r="JK58" s="88"/>
      <c r="JL58" s="88"/>
      <c r="JM58" s="88"/>
      <c r="JN58" s="88"/>
      <c r="JO58" s="88"/>
      <c r="JP58" s="88"/>
      <c r="JQ58" s="88"/>
      <c r="JR58" s="88"/>
      <c r="JS58" s="88"/>
      <c r="JT58" s="88"/>
      <c r="JU58" s="88"/>
      <c r="JV58" s="88"/>
      <c r="JW58" s="88"/>
      <c r="JX58" s="88"/>
      <c r="JY58" s="88"/>
      <c r="JZ58" s="88"/>
      <c r="KA58" s="88"/>
      <c r="KB58" s="88"/>
      <c r="KC58" s="88"/>
      <c r="KD58" s="88"/>
      <c r="KE58" s="88"/>
      <c r="KF58" s="88"/>
      <c r="KG58" s="88"/>
      <c r="KH58" s="88"/>
      <c r="KI58" s="88"/>
      <c r="KJ58" s="88"/>
      <c r="KK58" s="88"/>
      <c r="KL58" s="88"/>
      <c r="KM58" s="88"/>
      <c r="KN58" s="88"/>
      <c r="KO58" s="88"/>
      <c r="KP58" s="88"/>
      <c r="KQ58" s="88"/>
      <c r="KR58" s="88"/>
      <c r="KS58" s="88"/>
      <c r="KT58" s="88"/>
      <c r="KU58" s="88"/>
      <c r="KV58" s="88"/>
      <c r="KW58" s="88"/>
      <c r="KX58" s="88"/>
      <c r="KY58" s="88"/>
      <c r="KZ58" s="88"/>
      <c r="LA58" s="88"/>
      <c r="LB58" s="88"/>
      <c r="LC58" s="88"/>
      <c r="LD58" s="88"/>
      <c r="LE58" s="88"/>
      <c r="LF58" s="88"/>
      <c r="LG58" s="88"/>
      <c r="LH58" s="88"/>
      <c r="LI58" s="88"/>
      <c r="LJ58" s="88"/>
      <c r="LK58" s="88"/>
      <c r="LL58" s="88"/>
      <c r="LM58" s="88"/>
      <c r="LN58" s="88"/>
      <c r="LO58" s="88"/>
      <c r="LP58" s="88"/>
      <c r="LQ58" s="88"/>
      <c r="LR58" s="88"/>
      <c r="LS58" s="88"/>
      <c r="LT58" s="88"/>
      <c r="LU58" s="88"/>
      <c r="LV58" s="88"/>
      <c r="LW58" s="88"/>
      <c r="LX58" s="88"/>
      <c r="LY58" s="88"/>
      <c r="LZ58" s="88"/>
      <c r="MA58" s="88"/>
      <c r="MB58" s="88"/>
      <c r="MC58" s="88"/>
      <c r="MD58" s="88"/>
      <c r="ME58" s="88"/>
      <c r="MF58" s="88"/>
      <c r="MG58" s="88"/>
      <c r="MH58" s="88"/>
      <c r="MI58" s="88"/>
      <c r="MJ58" s="88"/>
      <c r="MK58" s="88"/>
      <c r="ML58" s="88"/>
      <c r="MM58" s="88"/>
      <c r="MN58" s="88"/>
      <c r="MO58" s="88"/>
      <c r="MP58" s="88"/>
      <c r="MQ58" s="88"/>
      <c r="MR58" s="88"/>
      <c r="MS58" s="88"/>
      <c r="MT58" s="88"/>
      <c r="MU58" s="88"/>
      <c r="MV58" s="88"/>
      <c r="MW58" s="88"/>
      <c r="MX58" s="88"/>
      <c r="MY58" s="88"/>
      <c r="MZ58" s="88"/>
      <c r="NA58" s="88"/>
      <c r="NB58" s="88"/>
      <c r="NC58" s="88"/>
      <c r="ND58" s="88"/>
      <c r="NE58" s="88"/>
      <c r="NF58" s="88"/>
      <c r="NG58" s="88"/>
      <c r="NH58" s="88"/>
      <c r="NI58" s="88"/>
      <c r="NJ58" s="88"/>
      <c r="NK58" s="88"/>
      <c r="NL58" s="88"/>
      <c r="NM58" s="88"/>
      <c r="NN58" s="88"/>
      <c r="NO58" s="88"/>
      <c r="NP58" s="88"/>
      <c r="NQ58" s="88"/>
      <c r="NR58" s="88"/>
      <c r="NS58" s="88"/>
      <c r="NT58" s="88"/>
      <c r="NU58" s="88"/>
      <c r="NV58" s="88"/>
      <c r="NW58" s="88"/>
      <c r="NX58" s="88"/>
      <c r="NY58" s="88"/>
      <c r="NZ58" s="88"/>
      <c r="OA58" s="88"/>
      <c r="OB58" s="88"/>
      <c r="OC58" s="88"/>
      <c r="OD58" s="88"/>
      <c r="OE58" s="88"/>
      <c r="OF58" s="88"/>
      <c r="OG58" s="88"/>
      <c r="OH58" s="88"/>
      <c r="OI58" s="88"/>
      <c r="OJ58" s="88"/>
      <c r="OK58" s="88"/>
      <c r="OL58" s="88"/>
      <c r="OM58" s="88"/>
      <c r="ON58" s="88"/>
      <c r="OO58" s="88"/>
      <c r="OP58" s="88"/>
      <c r="OQ58" s="88"/>
      <c r="OR58" s="88"/>
      <c r="OS58" s="88"/>
      <c r="OT58" s="88"/>
      <c r="OU58" s="88"/>
      <c r="OV58" s="88"/>
      <c r="OW58" s="88"/>
      <c r="OX58" s="88"/>
      <c r="OY58" s="88"/>
      <c r="OZ58" s="88"/>
      <c r="PA58" s="88"/>
      <c r="PB58" s="88"/>
      <c r="PC58" s="88"/>
      <c r="PD58" s="88"/>
      <c r="PE58" s="88"/>
      <c r="PF58" s="88"/>
      <c r="PG58" s="88"/>
      <c r="PH58" s="88"/>
      <c r="PI58" s="88"/>
      <c r="PJ58" s="88"/>
      <c r="PK58" s="88"/>
      <c r="PL58" s="88"/>
      <c r="PM58" s="88"/>
      <c r="PN58" s="88"/>
      <c r="PO58" s="88"/>
      <c r="PP58" s="88"/>
      <c r="PQ58" s="88"/>
      <c r="PR58" s="88"/>
      <c r="PS58" s="88"/>
      <c r="PT58" s="88"/>
      <c r="PU58" s="88"/>
      <c r="PV58" s="88"/>
      <c r="PW58" s="88"/>
      <c r="PX58" s="88"/>
      <c r="PY58" s="88"/>
      <c r="PZ58" s="88"/>
      <c r="QA58" s="88"/>
      <c r="QB58" s="88"/>
      <c r="QC58" s="88"/>
      <c r="QD58" s="88"/>
      <c r="QE58" s="88"/>
      <c r="QF58" s="88"/>
      <c r="QG58" s="88"/>
      <c r="QH58" s="88"/>
      <c r="QI58" s="88"/>
      <c r="QJ58" s="88"/>
      <c r="QK58" s="88"/>
      <c r="QL58" s="88"/>
      <c r="QM58" s="88"/>
      <c r="QN58" s="88"/>
      <c r="QO58" s="88"/>
      <c r="QP58" s="88"/>
      <c r="QQ58" s="88"/>
      <c r="QR58" s="88"/>
      <c r="QS58" s="88"/>
      <c r="QT58" s="88"/>
      <c r="QU58" s="88"/>
      <c r="QV58" s="88"/>
      <c r="QW58" s="88"/>
      <c r="QX58" s="88"/>
      <c r="QY58" s="88"/>
    </row>
    <row r="59" spans="1:467" x14ac:dyDescent="0.3">
      <c r="A59" s="87"/>
      <c r="B59" s="88"/>
      <c r="C59" s="89"/>
      <c r="D59" s="88"/>
      <c r="E59" s="88"/>
      <c r="F59" s="87"/>
      <c r="G59" s="88"/>
      <c r="H59" s="88"/>
      <c r="I59" s="88"/>
      <c r="J59" s="88"/>
      <c r="K59" s="88"/>
      <c r="L59" s="88"/>
      <c r="M59" s="90"/>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c r="IW59" s="88"/>
      <c r="IX59" s="88"/>
      <c r="IY59" s="88"/>
      <c r="IZ59" s="88"/>
      <c r="JA59" s="88"/>
      <c r="JB59" s="88"/>
      <c r="JC59" s="88"/>
      <c r="JD59" s="88"/>
      <c r="JE59" s="88"/>
      <c r="JF59" s="88"/>
      <c r="JG59" s="88"/>
      <c r="JH59" s="88"/>
      <c r="JI59" s="88"/>
      <c r="JJ59" s="88"/>
      <c r="JK59" s="88"/>
      <c r="JL59" s="88"/>
      <c r="JM59" s="88"/>
      <c r="JN59" s="88"/>
      <c r="JO59" s="88"/>
      <c r="JP59" s="88"/>
      <c r="JQ59" s="88"/>
      <c r="JR59" s="88"/>
      <c r="JS59" s="88"/>
      <c r="JT59" s="88"/>
      <c r="JU59" s="88"/>
      <c r="JV59" s="88"/>
      <c r="JW59" s="88"/>
      <c r="JX59" s="88"/>
      <c r="JY59" s="88"/>
      <c r="JZ59" s="88"/>
      <c r="KA59" s="88"/>
      <c r="KB59" s="88"/>
      <c r="KC59" s="88"/>
      <c r="KD59" s="88"/>
      <c r="KE59" s="88"/>
      <c r="KF59" s="88"/>
      <c r="KG59" s="88"/>
      <c r="KH59" s="88"/>
      <c r="KI59" s="88"/>
      <c r="KJ59" s="88"/>
      <c r="KK59" s="88"/>
      <c r="KL59" s="88"/>
      <c r="KM59" s="88"/>
      <c r="KN59" s="88"/>
      <c r="KO59" s="88"/>
      <c r="KP59" s="88"/>
      <c r="KQ59" s="88"/>
      <c r="KR59" s="88"/>
      <c r="KS59" s="88"/>
      <c r="KT59" s="88"/>
      <c r="KU59" s="88"/>
      <c r="KV59" s="88"/>
      <c r="KW59" s="88"/>
      <c r="KX59" s="88"/>
      <c r="KY59" s="88"/>
      <c r="KZ59" s="88"/>
      <c r="LA59" s="88"/>
      <c r="LB59" s="88"/>
      <c r="LC59" s="88"/>
      <c r="LD59" s="88"/>
      <c r="LE59" s="88"/>
      <c r="LF59" s="88"/>
      <c r="LG59" s="88"/>
      <c r="LH59" s="88"/>
      <c r="LI59" s="88"/>
      <c r="LJ59" s="88"/>
      <c r="LK59" s="88"/>
      <c r="LL59" s="88"/>
      <c r="LM59" s="88"/>
      <c r="LN59" s="88"/>
      <c r="LO59" s="88"/>
      <c r="LP59" s="88"/>
      <c r="LQ59" s="88"/>
      <c r="LR59" s="88"/>
      <c r="LS59" s="88"/>
      <c r="LT59" s="88"/>
      <c r="LU59" s="88"/>
      <c r="LV59" s="88"/>
      <c r="LW59" s="88"/>
      <c r="LX59" s="88"/>
      <c r="LY59" s="88"/>
      <c r="LZ59" s="88"/>
      <c r="MA59" s="88"/>
      <c r="MB59" s="88"/>
      <c r="MC59" s="88"/>
      <c r="MD59" s="88"/>
      <c r="ME59" s="88"/>
      <c r="MF59" s="88"/>
      <c r="MG59" s="88"/>
      <c r="MH59" s="88"/>
      <c r="MI59" s="88"/>
      <c r="MJ59" s="88"/>
      <c r="MK59" s="88"/>
      <c r="ML59" s="88"/>
      <c r="MM59" s="88"/>
      <c r="MN59" s="88"/>
      <c r="MO59" s="88"/>
      <c r="MP59" s="88"/>
      <c r="MQ59" s="88"/>
      <c r="MR59" s="88"/>
      <c r="MS59" s="88"/>
      <c r="MT59" s="88"/>
      <c r="MU59" s="88"/>
      <c r="MV59" s="88"/>
      <c r="MW59" s="88"/>
      <c r="MX59" s="88"/>
      <c r="MY59" s="88"/>
      <c r="MZ59" s="88"/>
      <c r="NA59" s="88"/>
      <c r="NB59" s="88"/>
      <c r="NC59" s="88"/>
      <c r="ND59" s="88"/>
      <c r="NE59" s="88"/>
      <c r="NF59" s="88"/>
      <c r="NG59" s="88"/>
      <c r="NH59" s="88"/>
      <c r="NI59" s="88"/>
      <c r="NJ59" s="88"/>
      <c r="NK59" s="88"/>
      <c r="NL59" s="88"/>
      <c r="NM59" s="88"/>
      <c r="NN59" s="88"/>
      <c r="NO59" s="88"/>
      <c r="NP59" s="88"/>
      <c r="NQ59" s="88"/>
      <c r="NR59" s="88"/>
      <c r="NS59" s="88"/>
      <c r="NT59" s="88"/>
      <c r="NU59" s="88"/>
      <c r="NV59" s="88"/>
      <c r="NW59" s="88"/>
      <c r="NX59" s="88"/>
      <c r="NY59" s="88"/>
      <c r="NZ59" s="88"/>
      <c r="OA59" s="88"/>
      <c r="OB59" s="88"/>
      <c r="OC59" s="88"/>
      <c r="OD59" s="88"/>
      <c r="OE59" s="88"/>
      <c r="OF59" s="88"/>
      <c r="OG59" s="88"/>
      <c r="OH59" s="88"/>
      <c r="OI59" s="88"/>
      <c r="OJ59" s="88"/>
      <c r="OK59" s="88"/>
      <c r="OL59" s="88"/>
      <c r="OM59" s="88"/>
      <c r="ON59" s="88"/>
      <c r="OO59" s="88"/>
      <c r="OP59" s="88"/>
      <c r="OQ59" s="88"/>
      <c r="OR59" s="88"/>
      <c r="OS59" s="88"/>
      <c r="OT59" s="88"/>
      <c r="OU59" s="88"/>
      <c r="OV59" s="88"/>
      <c r="OW59" s="88"/>
      <c r="OX59" s="88"/>
      <c r="OY59" s="88"/>
      <c r="OZ59" s="88"/>
      <c r="PA59" s="88"/>
      <c r="PB59" s="88"/>
      <c r="PC59" s="88"/>
      <c r="PD59" s="88"/>
      <c r="PE59" s="88"/>
      <c r="PF59" s="88"/>
      <c r="PG59" s="88"/>
      <c r="PH59" s="88"/>
      <c r="PI59" s="88"/>
      <c r="PJ59" s="88"/>
      <c r="PK59" s="88"/>
      <c r="PL59" s="88"/>
      <c r="PM59" s="88"/>
      <c r="PN59" s="88"/>
      <c r="PO59" s="88"/>
      <c r="PP59" s="88"/>
      <c r="PQ59" s="88"/>
      <c r="PR59" s="88"/>
      <c r="PS59" s="88"/>
      <c r="PT59" s="88"/>
      <c r="PU59" s="88"/>
      <c r="PV59" s="88"/>
      <c r="PW59" s="88"/>
      <c r="PX59" s="88"/>
      <c r="PY59" s="88"/>
      <c r="PZ59" s="88"/>
      <c r="QA59" s="88"/>
      <c r="QB59" s="88"/>
      <c r="QC59" s="88"/>
      <c r="QD59" s="88"/>
      <c r="QE59" s="88"/>
      <c r="QF59" s="88"/>
      <c r="QG59" s="88"/>
      <c r="QH59" s="88"/>
      <c r="QI59" s="88"/>
      <c r="QJ59" s="88"/>
      <c r="QK59" s="88"/>
      <c r="QL59" s="88"/>
      <c r="QM59" s="88"/>
      <c r="QN59" s="88"/>
      <c r="QO59" s="88"/>
      <c r="QP59" s="88"/>
      <c r="QQ59" s="88"/>
      <c r="QR59" s="88"/>
      <c r="QS59" s="88"/>
      <c r="QT59" s="88"/>
      <c r="QU59" s="88"/>
      <c r="QV59" s="88"/>
      <c r="QW59" s="88"/>
      <c r="QX59" s="88"/>
      <c r="QY59" s="88"/>
    </row>
    <row r="60" spans="1:467" x14ac:dyDescent="0.3">
      <c r="A60" s="87"/>
      <c r="B60" s="88"/>
      <c r="C60" s="89"/>
      <c r="D60" s="88"/>
      <c r="E60" s="88"/>
      <c r="F60" s="87"/>
      <c r="G60" s="88"/>
      <c r="H60" s="88"/>
      <c r="I60" s="88"/>
      <c r="J60" s="88"/>
      <c r="K60" s="88"/>
      <c r="L60" s="88"/>
      <c r="M60" s="90"/>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88"/>
      <c r="NC60" s="88"/>
      <c r="ND60" s="88"/>
      <c r="NE60" s="88"/>
      <c r="NF60" s="88"/>
      <c r="NG60" s="88"/>
      <c r="NH60" s="88"/>
      <c r="NI60" s="88"/>
      <c r="NJ60" s="88"/>
      <c r="NK60" s="88"/>
      <c r="NL60" s="88"/>
      <c r="NM60" s="88"/>
      <c r="NN60" s="88"/>
      <c r="NO60" s="88"/>
      <c r="NP60" s="88"/>
      <c r="NQ60" s="88"/>
      <c r="NR60" s="88"/>
      <c r="NS60" s="88"/>
      <c r="NT60" s="88"/>
      <c r="NU60" s="88"/>
      <c r="NV60" s="88"/>
      <c r="NW60" s="88"/>
      <c r="NX60" s="88"/>
      <c r="NY60" s="88"/>
      <c r="NZ60" s="88"/>
      <c r="OA60" s="88"/>
      <c r="OB60" s="88"/>
      <c r="OC60" s="88"/>
      <c r="OD60" s="88"/>
      <c r="OE60" s="88"/>
      <c r="OF60" s="88"/>
      <c r="OG60" s="88"/>
      <c r="OH60" s="88"/>
      <c r="OI60" s="88"/>
      <c r="OJ60" s="88"/>
      <c r="OK60" s="88"/>
      <c r="OL60" s="88"/>
      <c r="OM60" s="88"/>
      <c r="ON60" s="88"/>
      <c r="OO60" s="88"/>
      <c r="OP60" s="88"/>
      <c r="OQ60" s="88"/>
      <c r="OR60" s="88"/>
      <c r="OS60" s="88"/>
      <c r="OT60" s="88"/>
      <c r="OU60" s="88"/>
      <c r="OV60" s="88"/>
      <c r="OW60" s="88"/>
      <c r="OX60" s="88"/>
      <c r="OY60" s="88"/>
      <c r="OZ60" s="88"/>
      <c r="PA60" s="88"/>
      <c r="PB60" s="88"/>
      <c r="PC60" s="88"/>
      <c r="PD60" s="88"/>
      <c r="PE60" s="88"/>
      <c r="PF60" s="88"/>
      <c r="PG60" s="88"/>
      <c r="PH60" s="88"/>
      <c r="PI60" s="88"/>
      <c r="PJ60" s="88"/>
      <c r="PK60" s="88"/>
      <c r="PL60" s="88"/>
      <c r="PM60" s="88"/>
      <c r="PN60" s="88"/>
      <c r="PO60" s="88"/>
      <c r="PP60" s="88"/>
      <c r="PQ60" s="88"/>
      <c r="PR60" s="88"/>
      <c r="PS60" s="88"/>
      <c r="PT60" s="88"/>
      <c r="PU60" s="88"/>
      <c r="PV60" s="88"/>
      <c r="PW60" s="88"/>
      <c r="PX60" s="88"/>
      <c r="PY60" s="88"/>
      <c r="PZ60" s="88"/>
      <c r="QA60" s="88"/>
      <c r="QB60" s="88"/>
      <c r="QC60" s="88"/>
      <c r="QD60" s="88"/>
      <c r="QE60" s="88"/>
      <c r="QF60" s="88"/>
      <c r="QG60" s="88"/>
      <c r="QH60" s="88"/>
      <c r="QI60" s="88"/>
      <c r="QJ60" s="88"/>
      <c r="QK60" s="88"/>
      <c r="QL60" s="88"/>
      <c r="QM60" s="88"/>
      <c r="QN60" s="88"/>
      <c r="QO60" s="88"/>
      <c r="QP60" s="88"/>
      <c r="QQ60" s="88"/>
      <c r="QR60" s="88"/>
      <c r="QS60" s="88"/>
      <c r="QT60" s="88"/>
      <c r="QU60" s="88"/>
      <c r="QV60" s="88"/>
      <c r="QW60" s="88"/>
      <c r="QX60" s="88"/>
      <c r="QY60" s="88"/>
    </row>
    <row r="61" spans="1:467" x14ac:dyDescent="0.3">
      <c r="A61" s="87"/>
      <c r="B61" s="88"/>
      <c r="C61" s="89"/>
      <c r="D61" s="88"/>
      <c r="E61" s="88"/>
      <c r="F61" s="87"/>
      <c r="G61" s="88"/>
      <c r="H61" s="88"/>
      <c r="I61" s="88"/>
      <c r="J61" s="88"/>
      <c r="K61" s="88"/>
      <c r="L61" s="88"/>
      <c r="M61" s="90"/>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88"/>
      <c r="NC61" s="88"/>
      <c r="ND61" s="88"/>
      <c r="NE61" s="88"/>
      <c r="NF61" s="88"/>
      <c r="NG61" s="88"/>
      <c r="NH61" s="88"/>
      <c r="NI61" s="88"/>
      <c r="NJ61" s="88"/>
      <c r="NK61" s="88"/>
      <c r="NL61" s="88"/>
      <c r="NM61" s="88"/>
      <c r="NN61" s="88"/>
      <c r="NO61" s="88"/>
      <c r="NP61" s="88"/>
      <c r="NQ61" s="88"/>
      <c r="NR61" s="88"/>
      <c r="NS61" s="88"/>
      <c r="NT61" s="88"/>
      <c r="NU61" s="88"/>
      <c r="NV61" s="88"/>
      <c r="NW61" s="88"/>
      <c r="NX61" s="88"/>
      <c r="NY61" s="88"/>
      <c r="NZ61" s="88"/>
      <c r="OA61" s="88"/>
      <c r="OB61" s="88"/>
      <c r="OC61" s="88"/>
      <c r="OD61" s="88"/>
      <c r="OE61" s="88"/>
      <c r="OF61" s="88"/>
      <c r="OG61" s="88"/>
      <c r="OH61" s="88"/>
      <c r="OI61" s="88"/>
      <c r="OJ61" s="88"/>
      <c r="OK61" s="88"/>
      <c r="OL61" s="88"/>
      <c r="OM61" s="88"/>
      <c r="ON61" s="88"/>
      <c r="OO61" s="88"/>
      <c r="OP61" s="88"/>
      <c r="OQ61" s="88"/>
      <c r="OR61" s="88"/>
      <c r="OS61" s="88"/>
      <c r="OT61" s="88"/>
      <c r="OU61" s="88"/>
      <c r="OV61" s="88"/>
      <c r="OW61" s="88"/>
      <c r="OX61" s="88"/>
      <c r="OY61" s="88"/>
      <c r="OZ61" s="88"/>
      <c r="PA61" s="88"/>
      <c r="PB61" s="88"/>
      <c r="PC61" s="88"/>
      <c r="PD61" s="88"/>
      <c r="PE61" s="88"/>
      <c r="PF61" s="88"/>
      <c r="PG61" s="88"/>
      <c r="PH61" s="88"/>
      <c r="PI61" s="88"/>
      <c r="PJ61" s="88"/>
      <c r="PK61" s="88"/>
      <c r="PL61" s="88"/>
      <c r="PM61" s="88"/>
      <c r="PN61" s="88"/>
      <c r="PO61" s="88"/>
      <c r="PP61" s="88"/>
      <c r="PQ61" s="88"/>
      <c r="PR61" s="88"/>
      <c r="PS61" s="88"/>
      <c r="PT61" s="88"/>
      <c r="PU61" s="88"/>
      <c r="PV61" s="88"/>
      <c r="PW61" s="88"/>
      <c r="PX61" s="88"/>
      <c r="PY61" s="88"/>
      <c r="PZ61" s="88"/>
      <c r="QA61" s="88"/>
      <c r="QB61" s="88"/>
      <c r="QC61" s="88"/>
      <c r="QD61" s="88"/>
      <c r="QE61" s="88"/>
      <c r="QF61" s="88"/>
      <c r="QG61" s="88"/>
      <c r="QH61" s="88"/>
      <c r="QI61" s="88"/>
      <c r="QJ61" s="88"/>
      <c r="QK61" s="88"/>
      <c r="QL61" s="88"/>
      <c r="QM61" s="88"/>
      <c r="QN61" s="88"/>
      <c r="QO61" s="88"/>
      <c r="QP61" s="88"/>
      <c r="QQ61" s="88"/>
      <c r="QR61" s="88"/>
      <c r="QS61" s="88"/>
      <c r="QT61" s="88"/>
      <c r="QU61" s="88"/>
      <c r="QV61" s="88"/>
      <c r="QW61" s="88"/>
      <c r="QX61" s="88"/>
      <c r="QY61" s="88"/>
    </row>
    <row r="62" spans="1:467" x14ac:dyDescent="0.3">
      <c r="A62" s="87"/>
      <c r="B62" s="88"/>
      <c r="C62" s="89"/>
      <c r="D62" s="88"/>
      <c r="E62" s="88"/>
      <c r="F62" s="87"/>
      <c r="G62" s="88"/>
      <c r="H62" s="88"/>
      <c r="I62" s="88"/>
      <c r="J62" s="88"/>
      <c r="K62" s="88"/>
      <c r="L62" s="88"/>
      <c r="M62" s="90"/>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88"/>
      <c r="NF62" s="88"/>
      <c r="NG62" s="88"/>
      <c r="NH62" s="88"/>
      <c r="NI62" s="88"/>
      <c r="NJ62" s="88"/>
      <c r="NK62" s="88"/>
      <c r="NL62" s="88"/>
      <c r="NM62" s="88"/>
      <c r="NN62" s="88"/>
      <c r="NO62" s="88"/>
      <c r="NP62" s="88"/>
      <c r="NQ62" s="88"/>
      <c r="NR62" s="88"/>
      <c r="NS62" s="88"/>
      <c r="NT62" s="88"/>
      <c r="NU62" s="88"/>
      <c r="NV62" s="88"/>
      <c r="NW62" s="88"/>
      <c r="NX62" s="88"/>
      <c r="NY62" s="88"/>
      <c r="NZ62" s="88"/>
      <c r="OA62" s="88"/>
      <c r="OB62" s="88"/>
      <c r="OC62" s="88"/>
      <c r="OD62" s="88"/>
      <c r="OE62" s="88"/>
      <c r="OF62" s="88"/>
      <c r="OG62" s="88"/>
      <c r="OH62" s="88"/>
      <c r="OI62" s="88"/>
      <c r="OJ62" s="88"/>
      <c r="OK62" s="88"/>
      <c r="OL62" s="88"/>
      <c r="OM62" s="88"/>
      <c r="ON62" s="88"/>
      <c r="OO62" s="88"/>
      <c r="OP62" s="88"/>
      <c r="OQ62" s="88"/>
      <c r="OR62" s="88"/>
      <c r="OS62" s="88"/>
      <c r="OT62" s="88"/>
      <c r="OU62" s="88"/>
      <c r="OV62" s="88"/>
      <c r="OW62" s="88"/>
      <c r="OX62" s="88"/>
      <c r="OY62" s="88"/>
      <c r="OZ62" s="88"/>
      <c r="PA62" s="88"/>
      <c r="PB62" s="88"/>
      <c r="PC62" s="88"/>
      <c r="PD62" s="88"/>
      <c r="PE62" s="88"/>
      <c r="PF62" s="88"/>
      <c r="PG62" s="88"/>
      <c r="PH62" s="88"/>
      <c r="PI62" s="88"/>
      <c r="PJ62" s="88"/>
      <c r="PK62" s="88"/>
      <c r="PL62" s="88"/>
      <c r="PM62" s="88"/>
      <c r="PN62" s="88"/>
      <c r="PO62" s="88"/>
      <c r="PP62" s="88"/>
      <c r="PQ62" s="88"/>
      <c r="PR62" s="88"/>
      <c r="PS62" s="88"/>
      <c r="PT62" s="88"/>
      <c r="PU62" s="88"/>
      <c r="PV62" s="88"/>
      <c r="PW62" s="88"/>
      <c r="PX62" s="88"/>
      <c r="PY62" s="88"/>
      <c r="PZ62" s="88"/>
      <c r="QA62" s="88"/>
      <c r="QB62" s="88"/>
      <c r="QC62" s="88"/>
      <c r="QD62" s="88"/>
      <c r="QE62" s="88"/>
      <c r="QF62" s="88"/>
      <c r="QG62" s="88"/>
      <c r="QH62" s="88"/>
      <c r="QI62" s="88"/>
      <c r="QJ62" s="88"/>
      <c r="QK62" s="88"/>
      <c r="QL62" s="88"/>
      <c r="QM62" s="88"/>
      <c r="QN62" s="88"/>
      <c r="QO62" s="88"/>
      <c r="QP62" s="88"/>
      <c r="QQ62" s="88"/>
      <c r="QR62" s="88"/>
      <c r="QS62" s="88"/>
      <c r="QT62" s="88"/>
      <c r="QU62" s="88"/>
      <c r="QV62" s="88"/>
      <c r="QW62" s="88"/>
      <c r="QX62" s="88"/>
      <c r="QY62" s="88"/>
    </row>
    <row r="63" spans="1:467" x14ac:dyDescent="0.3">
      <c r="A63" s="87"/>
      <c r="B63" s="88"/>
      <c r="C63" s="89"/>
      <c r="D63" s="88"/>
      <c r="E63" s="88"/>
      <c r="F63" s="87"/>
      <c r="G63" s="88"/>
      <c r="H63" s="88"/>
      <c r="I63" s="88"/>
      <c r="J63" s="88"/>
      <c r="K63" s="88"/>
      <c r="L63" s="88"/>
      <c r="M63" s="90"/>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c r="IW63" s="88"/>
      <c r="IX63" s="88"/>
      <c r="IY63" s="88"/>
      <c r="IZ63" s="88"/>
      <c r="JA63" s="88"/>
      <c r="JB63" s="88"/>
      <c r="JC63" s="88"/>
      <c r="JD63" s="88"/>
      <c r="JE63" s="88"/>
      <c r="JF63" s="88"/>
      <c r="JG63" s="88"/>
      <c r="JH63" s="88"/>
      <c r="JI63" s="88"/>
      <c r="JJ63" s="88"/>
      <c r="JK63" s="88"/>
      <c r="JL63" s="88"/>
      <c r="JM63" s="88"/>
      <c r="JN63" s="88"/>
      <c r="JO63" s="88"/>
      <c r="JP63" s="88"/>
      <c r="JQ63" s="88"/>
      <c r="JR63" s="88"/>
      <c r="JS63" s="88"/>
      <c r="JT63" s="88"/>
      <c r="JU63" s="88"/>
      <c r="JV63" s="88"/>
      <c r="JW63" s="88"/>
      <c r="JX63" s="88"/>
      <c r="JY63" s="88"/>
      <c r="JZ63" s="88"/>
      <c r="KA63" s="88"/>
      <c r="KB63" s="88"/>
      <c r="KC63" s="88"/>
      <c r="KD63" s="88"/>
      <c r="KE63" s="88"/>
      <c r="KF63" s="88"/>
      <c r="KG63" s="88"/>
      <c r="KH63" s="88"/>
      <c r="KI63" s="88"/>
      <c r="KJ63" s="88"/>
      <c r="KK63" s="88"/>
      <c r="KL63" s="88"/>
      <c r="KM63" s="88"/>
      <c r="KN63" s="88"/>
      <c r="KO63" s="88"/>
      <c r="KP63" s="88"/>
      <c r="KQ63" s="88"/>
      <c r="KR63" s="88"/>
      <c r="KS63" s="88"/>
      <c r="KT63" s="88"/>
      <c r="KU63" s="88"/>
      <c r="KV63" s="88"/>
      <c r="KW63" s="88"/>
      <c r="KX63" s="88"/>
      <c r="KY63" s="88"/>
      <c r="KZ63" s="88"/>
      <c r="LA63" s="88"/>
      <c r="LB63" s="88"/>
      <c r="LC63" s="88"/>
      <c r="LD63" s="88"/>
      <c r="LE63" s="88"/>
      <c r="LF63" s="88"/>
      <c r="LG63" s="88"/>
      <c r="LH63" s="88"/>
      <c r="LI63" s="88"/>
      <c r="LJ63" s="88"/>
      <c r="LK63" s="88"/>
      <c r="LL63" s="88"/>
      <c r="LM63" s="88"/>
      <c r="LN63" s="88"/>
      <c r="LO63" s="88"/>
      <c r="LP63" s="88"/>
      <c r="LQ63" s="88"/>
      <c r="LR63" s="88"/>
      <c r="LS63" s="88"/>
      <c r="LT63" s="88"/>
      <c r="LU63" s="88"/>
      <c r="LV63" s="88"/>
      <c r="LW63" s="88"/>
      <c r="LX63" s="88"/>
      <c r="LY63" s="88"/>
      <c r="LZ63" s="88"/>
      <c r="MA63" s="88"/>
      <c r="MB63" s="88"/>
      <c r="MC63" s="88"/>
      <c r="MD63" s="88"/>
      <c r="ME63" s="88"/>
      <c r="MF63" s="88"/>
      <c r="MG63" s="88"/>
      <c r="MH63" s="88"/>
      <c r="MI63" s="88"/>
      <c r="MJ63" s="88"/>
      <c r="MK63" s="88"/>
      <c r="ML63" s="88"/>
      <c r="MM63" s="88"/>
      <c r="MN63" s="88"/>
      <c r="MO63" s="88"/>
      <c r="MP63" s="88"/>
      <c r="MQ63" s="88"/>
      <c r="MR63" s="88"/>
      <c r="MS63" s="88"/>
      <c r="MT63" s="88"/>
      <c r="MU63" s="88"/>
      <c r="MV63" s="88"/>
      <c r="MW63" s="88"/>
      <c r="MX63" s="88"/>
      <c r="MY63" s="88"/>
      <c r="MZ63" s="88"/>
      <c r="NA63" s="88"/>
      <c r="NB63" s="88"/>
      <c r="NC63" s="88"/>
      <c r="ND63" s="88"/>
      <c r="NE63" s="88"/>
      <c r="NF63" s="88"/>
      <c r="NG63" s="88"/>
      <c r="NH63" s="88"/>
      <c r="NI63" s="88"/>
      <c r="NJ63" s="88"/>
      <c r="NK63" s="88"/>
      <c r="NL63" s="88"/>
      <c r="NM63" s="88"/>
      <c r="NN63" s="88"/>
      <c r="NO63" s="88"/>
      <c r="NP63" s="88"/>
      <c r="NQ63" s="88"/>
      <c r="NR63" s="88"/>
      <c r="NS63" s="88"/>
      <c r="NT63" s="88"/>
      <c r="NU63" s="88"/>
      <c r="NV63" s="88"/>
      <c r="NW63" s="88"/>
      <c r="NX63" s="88"/>
      <c r="NY63" s="88"/>
      <c r="NZ63" s="88"/>
      <c r="OA63" s="88"/>
      <c r="OB63" s="88"/>
      <c r="OC63" s="88"/>
      <c r="OD63" s="88"/>
      <c r="OE63" s="88"/>
      <c r="OF63" s="88"/>
      <c r="OG63" s="88"/>
      <c r="OH63" s="88"/>
      <c r="OI63" s="88"/>
      <c r="OJ63" s="88"/>
      <c r="OK63" s="88"/>
      <c r="OL63" s="88"/>
      <c r="OM63" s="88"/>
      <c r="ON63" s="88"/>
      <c r="OO63" s="88"/>
      <c r="OP63" s="88"/>
      <c r="OQ63" s="88"/>
      <c r="OR63" s="88"/>
      <c r="OS63" s="88"/>
      <c r="OT63" s="88"/>
      <c r="OU63" s="88"/>
      <c r="OV63" s="88"/>
      <c r="OW63" s="88"/>
      <c r="OX63" s="88"/>
      <c r="OY63" s="88"/>
      <c r="OZ63" s="88"/>
      <c r="PA63" s="88"/>
      <c r="PB63" s="88"/>
      <c r="PC63" s="88"/>
      <c r="PD63" s="88"/>
      <c r="PE63" s="88"/>
      <c r="PF63" s="88"/>
      <c r="PG63" s="88"/>
      <c r="PH63" s="88"/>
      <c r="PI63" s="88"/>
      <c r="PJ63" s="88"/>
      <c r="PK63" s="88"/>
      <c r="PL63" s="88"/>
      <c r="PM63" s="88"/>
      <c r="PN63" s="88"/>
      <c r="PO63" s="88"/>
      <c r="PP63" s="88"/>
      <c r="PQ63" s="88"/>
      <c r="PR63" s="88"/>
      <c r="PS63" s="88"/>
      <c r="PT63" s="88"/>
      <c r="PU63" s="88"/>
      <c r="PV63" s="88"/>
      <c r="PW63" s="88"/>
      <c r="PX63" s="88"/>
      <c r="PY63" s="88"/>
      <c r="PZ63" s="88"/>
      <c r="QA63" s="88"/>
      <c r="QB63" s="88"/>
      <c r="QC63" s="88"/>
      <c r="QD63" s="88"/>
      <c r="QE63" s="88"/>
      <c r="QF63" s="88"/>
      <c r="QG63" s="88"/>
      <c r="QH63" s="88"/>
      <c r="QI63" s="88"/>
      <c r="QJ63" s="88"/>
      <c r="QK63" s="88"/>
      <c r="QL63" s="88"/>
      <c r="QM63" s="88"/>
      <c r="QN63" s="88"/>
      <c r="QO63" s="88"/>
      <c r="QP63" s="88"/>
      <c r="QQ63" s="88"/>
      <c r="QR63" s="88"/>
      <c r="QS63" s="88"/>
      <c r="QT63" s="88"/>
      <c r="QU63" s="88"/>
      <c r="QV63" s="88"/>
      <c r="QW63" s="88"/>
      <c r="QX63" s="88"/>
      <c r="QY63" s="88"/>
    </row>
    <row r="64" spans="1:467" x14ac:dyDescent="0.3">
      <c r="A64" s="87"/>
      <c r="B64" s="88"/>
      <c r="C64" s="89"/>
      <c r="D64" s="88"/>
      <c r="E64" s="88"/>
      <c r="F64" s="87"/>
      <c r="G64" s="88"/>
      <c r="H64" s="88"/>
      <c r="I64" s="88"/>
      <c r="J64" s="88"/>
      <c r="K64" s="88"/>
      <c r="L64" s="88"/>
      <c r="M64" s="90"/>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c r="IW64" s="88"/>
      <c r="IX64" s="88"/>
      <c r="IY64" s="88"/>
      <c r="IZ64" s="88"/>
      <c r="JA64" s="88"/>
      <c r="JB64" s="88"/>
      <c r="JC64" s="88"/>
      <c r="JD64" s="88"/>
      <c r="JE64" s="88"/>
      <c r="JF64" s="88"/>
      <c r="JG64" s="88"/>
      <c r="JH64" s="88"/>
      <c r="JI64" s="88"/>
      <c r="JJ64" s="88"/>
      <c r="JK64" s="88"/>
      <c r="JL64" s="88"/>
      <c r="JM64" s="88"/>
      <c r="JN64" s="88"/>
      <c r="JO64" s="88"/>
      <c r="JP64" s="88"/>
      <c r="JQ64" s="88"/>
      <c r="JR64" s="88"/>
      <c r="JS64" s="88"/>
      <c r="JT64" s="88"/>
      <c r="JU64" s="88"/>
      <c r="JV64" s="88"/>
      <c r="JW64" s="88"/>
      <c r="JX64" s="88"/>
      <c r="JY64" s="88"/>
      <c r="JZ64" s="88"/>
      <c r="KA64" s="88"/>
      <c r="KB64" s="88"/>
      <c r="KC64" s="88"/>
      <c r="KD64" s="88"/>
      <c r="KE64" s="88"/>
      <c r="KF64" s="88"/>
      <c r="KG64" s="88"/>
      <c r="KH64" s="88"/>
      <c r="KI64" s="88"/>
      <c r="KJ64" s="88"/>
      <c r="KK64" s="88"/>
      <c r="KL64" s="88"/>
      <c r="KM64" s="88"/>
      <c r="KN64" s="88"/>
      <c r="KO64" s="88"/>
      <c r="KP64" s="88"/>
      <c r="KQ64" s="88"/>
      <c r="KR64" s="88"/>
      <c r="KS64" s="88"/>
      <c r="KT64" s="88"/>
      <c r="KU64" s="88"/>
      <c r="KV64" s="88"/>
      <c r="KW64" s="88"/>
      <c r="KX64" s="88"/>
      <c r="KY64" s="88"/>
      <c r="KZ64" s="88"/>
      <c r="LA64" s="88"/>
      <c r="LB64" s="88"/>
      <c r="LC64" s="88"/>
      <c r="LD64" s="88"/>
      <c r="LE64" s="88"/>
      <c r="LF64" s="88"/>
      <c r="LG64" s="88"/>
      <c r="LH64" s="88"/>
      <c r="LI64" s="88"/>
      <c r="LJ64" s="88"/>
      <c r="LK64" s="88"/>
      <c r="LL64" s="88"/>
      <c r="LM64" s="88"/>
      <c r="LN64" s="88"/>
      <c r="LO64" s="88"/>
      <c r="LP64" s="88"/>
      <c r="LQ64" s="88"/>
      <c r="LR64" s="88"/>
      <c r="LS64" s="88"/>
      <c r="LT64" s="88"/>
      <c r="LU64" s="88"/>
      <c r="LV64" s="88"/>
      <c r="LW64" s="88"/>
      <c r="LX64" s="88"/>
      <c r="LY64" s="88"/>
      <c r="LZ64" s="88"/>
      <c r="MA64" s="88"/>
      <c r="MB64" s="88"/>
      <c r="MC64" s="88"/>
      <c r="MD64" s="88"/>
      <c r="ME64" s="88"/>
      <c r="MF64" s="88"/>
      <c r="MG64" s="88"/>
      <c r="MH64" s="88"/>
      <c r="MI64" s="88"/>
      <c r="MJ64" s="88"/>
      <c r="MK64" s="88"/>
      <c r="ML64" s="88"/>
      <c r="MM64" s="88"/>
      <c r="MN64" s="88"/>
      <c r="MO64" s="88"/>
      <c r="MP64" s="88"/>
      <c r="MQ64" s="88"/>
      <c r="MR64" s="88"/>
      <c r="MS64" s="88"/>
      <c r="MT64" s="88"/>
      <c r="MU64" s="88"/>
      <c r="MV64" s="88"/>
      <c r="MW64" s="88"/>
      <c r="MX64" s="88"/>
      <c r="MY64" s="88"/>
      <c r="MZ64" s="88"/>
      <c r="NA64" s="88"/>
      <c r="NB64" s="88"/>
      <c r="NC64" s="88"/>
      <c r="ND64" s="88"/>
      <c r="NE64" s="88"/>
      <c r="NF64" s="88"/>
      <c r="NG64" s="88"/>
      <c r="NH64" s="88"/>
      <c r="NI64" s="88"/>
      <c r="NJ64" s="88"/>
      <c r="NK64" s="88"/>
      <c r="NL64" s="88"/>
      <c r="NM64" s="88"/>
      <c r="NN64" s="88"/>
      <c r="NO64" s="88"/>
      <c r="NP64" s="88"/>
      <c r="NQ64" s="88"/>
      <c r="NR64" s="88"/>
      <c r="NS64" s="88"/>
      <c r="NT64" s="88"/>
      <c r="NU64" s="88"/>
      <c r="NV64" s="88"/>
      <c r="NW64" s="88"/>
      <c r="NX64" s="88"/>
      <c r="NY64" s="88"/>
      <c r="NZ64" s="88"/>
      <c r="OA64" s="88"/>
      <c r="OB64" s="88"/>
      <c r="OC64" s="88"/>
      <c r="OD64" s="88"/>
      <c r="OE64" s="88"/>
      <c r="OF64" s="88"/>
      <c r="OG64" s="88"/>
      <c r="OH64" s="88"/>
      <c r="OI64" s="88"/>
      <c r="OJ64" s="88"/>
      <c r="OK64" s="88"/>
      <c r="OL64" s="88"/>
      <c r="OM64" s="88"/>
      <c r="ON64" s="88"/>
      <c r="OO64" s="88"/>
      <c r="OP64" s="88"/>
      <c r="OQ64" s="88"/>
      <c r="OR64" s="88"/>
      <c r="OS64" s="88"/>
      <c r="OT64" s="88"/>
      <c r="OU64" s="88"/>
      <c r="OV64" s="88"/>
      <c r="OW64" s="88"/>
      <c r="OX64" s="88"/>
      <c r="OY64" s="88"/>
      <c r="OZ64" s="88"/>
      <c r="PA64" s="88"/>
      <c r="PB64" s="88"/>
      <c r="PC64" s="88"/>
      <c r="PD64" s="88"/>
      <c r="PE64" s="88"/>
      <c r="PF64" s="88"/>
      <c r="PG64" s="88"/>
      <c r="PH64" s="88"/>
      <c r="PI64" s="88"/>
      <c r="PJ64" s="88"/>
      <c r="PK64" s="88"/>
      <c r="PL64" s="88"/>
      <c r="PM64" s="88"/>
      <c r="PN64" s="88"/>
      <c r="PO64" s="88"/>
      <c r="PP64" s="88"/>
      <c r="PQ64" s="88"/>
      <c r="PR64" s="88"/>
      <c r="PS64" s="88"/>
      <c r="PT64" s="88"/>
      <c r="PU64" s="88"/>
      <c r="PV64" s="88"/>
      <c r="PW64" s="88"/>
      <c r="PX64" s="88"/>
      <c r="PY64" s="88"/>
      <c r="PZ64" s="88"/>
      <c r="QA64" s="88"/>
      <c r="QB64" s="88"/>
      <c r="QC64" s="88"/>
      <c r="QD64" s="88"/>
      <c r="QE64" s="88"/>
      <c r="QF64" s="88"/>
      <c r="QG64" s="88"/>
      <c r="QH64" s="88"/>
      <c r="QI64" s="88"/>
      <c r="QJ64" s="88"/>
      <c r="QK64" s="88"/>
      <c r="QL64" s="88"/>
      <c r="QM64" s="88"/>
      <c r="QN64" s="88"/>
      <c r="QO64" s="88"/>
      <c r="QP64" s="88"/>
      <c r="QQ64" s="88"/>
      <c r="QR64" s="88"/>
      <c r="QS64" s="88"/>
      <c r="QT64" s="88"/>
      <c r="QU64" s="88"/>
      <c r="QV64" s="88"/>
      <c r="QW64" s="88"/>
      <c r="QX64" s="88"/>
      <c r="QY64" s="88"/>
    </row>
    <row r="65" spans="1:467" x14ac:dyDescent="0.3">
      <c r="A65" s="87"/>
      <c r="B65" s="88"/>
      <c r="C65" s="89"/>
      <c r="D65" s="88"/>
      <c r="E65" s="88"/>
      <c r="F65" s="87"/>
      <c r="G65" s="88"/>
      <c r="H65" s="88"/>
      <c r="I65" s="88"/>
      <c r="J65" s="88"/>
      <c r="K65" s="88"/>
      <c r="L65" s="88"/>
      <c r="M65" s="90"/>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c r="IW65" s="88"/>
      <c r="IX65" s="88"/>
      <c r="IY65" s="88"/>
      <c r="IZ65" s="88"/>
      <c r="JA65" s="88"/>
      <c r="JB65" s="88"/>
      <c r="JC65" s="88"/>
      <c r="JD65" s="88"/>
      <c r="JE65" s="88"/>
      <c r="JF65" s="88"/>
      <c r="JG65" s="88"/>
      <c r="JH65" s="88"/>
      <c r="JI65" s="88"/>
      <c r="JJ65" s="88"/>
      <c r="JK65" s="88"/>
      <c r="JL65" s="88"/>
      <c r="JM65" s="88"/>
      <c r="JN65" s="88"/>
      <c r="JO65" s="88"/>
      <c r="JP65" s="88"/>
      <c r="JQ65" s="88"/>
      <c r="JR65" s="88"/>
      <c r="JS65" s="88"/>
      <c r="JT65" s="88"/>
      <c r="JU65" s="88"/>
      <c r="JV65" s="88"/>
      <c r="JW65" s="88"/>
      <c r="JX65" s="88"/>
      <c r="JY65" s="88"/>
      <c r="JZ65" s="88"/>
      <c r="KA65" s="88"/>
      <c r="KB65" s="88"/>
      <c r="KC65" s="88"/>
      <c r="KD65" s="88"/>
      <c r="KE65" s="88"/>
      <c r="KF65" s="88"/>
      <c r="KG65" s="88"/>
      <c r="KH65" s="88"/>
      <c r="KI65" s="88"/>
      <c r="KJ65" s="88"/>
      <c r="KK65" s="88"/>
      <c r="KL65" s="88"/>
      <c r="KM65" s="88"/>
      <c r="KN65" s="88"/>
      <c r="KO65" s="88"/>
      <c r="KP65" s="88"/>
      <c r="KQ65" s="88"/>
      <c r="KR65" s="88"/>
      <c r="KS65" s="88"/>
      <c r="KT65" s="88"/>
      <c r="KU65" s="88"/>
      <c r="KV65" s="88"/>
      <c r="KW65" s="88"/>
      <c r="KX65" s="88"/>
      <c r="KY65" s="88"/>
      <c r="KZ65" s="88"/>
      <c r="LA65" s="88"/>
      <c r="LB65" s="88"/>
      <c r="LC65" s="88"/>
      <c r="LD65" s="88"/>
      <c r="LE65" s="88"/>
      <c r="LF65" s="88"/>
      <c r="LG65" s="88"/>
      <c r="LH65" s="88"/>
      <c r="LI65" s="88"/>
      <c r="LJ65" s="88"/>
      <c r="LK65" s="88"/>
      <c r="LL65" s="88"/>
      <c r="LM65" s="88"/>
      <c r="LN65" s="88"/>
      <c r="LO65" s="88"/>
      <c r="LP65" s="88"/>
      <c r="LQ65" s="88"/>
      <c r="LR65" s="88"/>
      <c r="LS65" s="88"/>
      <c r="LT65" s="88"/>
      <c r="LU65" s="88"/>
      <c r="LV65" s="88"/>
      <c r="LW65" s="88"/>
      <c r="LX65" s="88"/>
      <c r="LY65" s="88"/>
      <c r="LZ65" s="88"/>
      <c r="MA65" s="88"/>
      <c r="MB65" s="88"/>
      <c r="MC65" s="88"/>
      <c r="MD65" s="88"/>
      <c r="ME65" s="88"/>
      <c r="MF65" s="88"/>
      <c r="MG65" s="88"/>
      <c r="MH65" s="88"/>
      <c r="MI65" s="88"/>
      <c r="MJ65" s="88"/>
      <c r="MK65" s="88"/>
      <c r="ML65" s="88"/>
      <c r="MM65" s="88"/>
      <c r="MN65" s="88"/>
      <c r="MO65" s="88"/>
      <c r="MP65" s="88"/>
      <c r="MQ65" s="88"/>
      <c r="MR65" s="88"/>
      <c r="MS65" s="88"/>
      <c r="MT65" s="88"/>
      <c r="MU65" s="88"/>
      <c r="MV65" s="88"/>
      <c r="MW65" s="88"/>
      <c r="MX65" s="88"/>
      <c r="MY65" s="88"/>
      <c r="MZ65" s="88"/>
      <c r="NA65" s="88"/>
      <c r="NB65" s="88"/>
      <c r="NC65" s="88"/>
      <c r="ND65" s="88"/>
      <c r="NE65" s="88"/>
      <c r="NF65" s="88"/>
      <c r="NG65" s="88"/>
      <c r="NH65" s="88"/>
      <c r="NI65" s="88"/>
      <c r="NJ65" s="88"/>
      <c r="NK65" s="88"/>
      <c r="NL65" s="88"/>
      <c r="NM65" s="88"/>
      <c r="NN65" s="88"/>
      <c r="NO65" s="88"/>
      <c r="NP65" s="88"/>
      <c r="NQ65" s="88"/>
      <c r="NR65" s="88"/>
      <c r="NS65" s="88"/>
      <c r="NT65" s="88"/>
      <c r="NU65" s="88"/>
      <c r="NV65" s="88"/>
      <c r="NW65" s="88"/>
      <c r="NX65" s="88"/>
      <c r="NY65" s="88"/>
      <c r="NZ65" s="88"/>
      <c r="OA65" s="88"/>
      <c r="OB65" s="88"/>
      <c r="OC65" s="88"/>
      <c r="OD65" s="88"/>
      <c r="OE65" s="88"/>
      <c r="OF65" s="88"/>
      <c r="OG65" s="88"/>
      <c r="OH65" s="88"/>
      <c r="OI65" s="88"/>
      <c r="OJ65" s="88"/>
      <c r="OK65" s="88"/>
      <c r="OL65" s="88"/>
      <c r="OM65" s="88"/>
      <c r="ON65" s="88"/>
      <c r="OO65" s="88"/>
      <c r="OP65" s="88"/>
      <c r="OQ65" s="88"/>
      <c r="OR65" s="88"/>
      <c r="OS65" s="88"/>
      <c r="OT65" s="88"/>
      <c r="OU65" s="88"/>
      <c r="OV65" s="88"/>
      <c r="OW65" s="88"/>
      <c r="OX65" s="88"/>
      <c r="OY65" s="88"/>
      <c r="OZ65" s="88"/>
      <c r="PA65" s="88"/>
      <c r="PB65" s="88"/>
      <c r="PC65" s="88"/>
      <c r="PD65" s="88"/>
      <c r="PE65" s="88"/>
      <c r="PF65" s="88"/>
      <c r="PG65" s="88"/>
      <c r="PH65" s="88"/>
      <c r="PI65" s="88"/>
      <c r="PJ65" s="88"/>
      <c r="PK65" s="88"/>
      <c r="PL65" s="88"/>
      <c r="PM65" s="88"/>
      <c r="PN65" s="88"/>
      <c r="PO65" s="88"/>
      <c r="PP65" s="88"/>
      <c r="PQ65" s="88"/>
      <c r="PR65" s="88"/>
      <c r="PS65" s="88"/>
      <c r="PT65" s="88"/>
      <c r="PU65" s="88"/>
      <c r="PV65" s="88"/>
      <c r="PW65" s="88"/>
      <c r="PX65" s="88"/>
      <c r="PY65" s="88"/>
      <c r="PZ65" s="88"/>
      <c r="QA65" s="88"/>
      <c r="QB65" s="88"/>
      <c r="QC65" s="88"/>
      <c r="QD65" s="88"/>
      <c r="QE65" s="88"/>
      <c r="QF65" s="88"/>
      <c r="QG65" s="88"/>
      <c r="QH65" s="88"/>
      <c r="QI65" s="88"/>
      <c r="QJ65" s="88"/>
      <c r="QK65" s="88"/>
      <c r="QL65" s="88"/>
      <c r="QM65" s="88"/>
      <c r="QN65" s="88"/>
      <c r="QO65" s="88"/>
      <c r="QP65" s="88"/>
      <c r="QQ65" s="88"/>
      <c r="QR65" s="88"/>
      <c r="QS65" s="88"/>
      <c r="QT65" s="88"/>
      <c r="QU65" s="88"/>
      <c r="QV65" s="88"/>
      <c r="QW65" s="88"/>
      <c r="QX65" s="88"/>
      <c r="QY65" s="88"/>
    </row>
    <row r="66" spans="1:467" x14ac:dyDescent="0.3">
      <c r="A66" s="87"/>
      <c r="B66" s="88"/>
      <c r="C66" s="89"/>
      <c r="D66" s="88"/>
      <c r="E66" s="88"/>
      <c r="F66" s="87"/>
      <c r="G66" s="88"/>
      <c r="H66" s="88"/>
      <c r="I66" s="88"/>
      <c r="J66" s="88"/>
      <c r="K66" s="88"/>
      <c r="L66" s="88"/>
      <c r="M66" s="90"/>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c r="IW66" s="88"/>
      <c r="IX66" s="88"/>
      <c r="IY66" s="88"/>
      <c r="IZ66" s="88"/>
      <c r="JA66" s="88"/>
      <c r="JB66" s="88"/>
      <c r="JC66" s="88"/>
      <c r="JD66" s="88"/>
      <c r="JE66" s="88"/>
      <c r="JF66" s="88"/>
      <c r="JG66" s="88"/>
      <c r="JH66" s="88"/>
      <c r="JI66" s="88"/>
      <c r="JJ66" s="88"/>
      <c r="JK66" s="88"/>
      <c r="JL66" s="88"/>
      <c r="JM66" s="88"/>
      <c r="JN66" s="88"/>
      <c r="JO66" s="88"/>
      <c r="JP66" s="88"/>
      <c r="JQ66" s="88"/>
      <c r="JR66" s="88"/>
      <c r="JS66" s="88"/>
      <c r="JT66" s="88"/>
      <c r="JU66" s="88"/>
      <c r="JV66" s="88"/>
      <c r="JW66" s="88"/>
      <c r="JX66" s="88"/>
      <c r="JY66" s="88"/>
      <c r="JZ66" s="88"/>
      <c r="KA66" s="88"/>
      <c r="KB66" s="88"/>
      <c r="KC66" s="88"/>
      <c r="KD66" s="88"/>
      <c r="KE66" s="88"/>
      <c r="KF66" s="88"/>
      <c r="KG66" s="88"/>
      <c r="KH66" s="88"/>
      <c r="KI66" s="88"/>
      <c r="KJ66" s="88"/>
      <c r="KK66" s="88"/>
      <c r="KL66" s="88"/>
      <c r="KM66" s="88"/>
      <c r="KN66" s="88"/>
      <c r="KO66" s="88"/>
      <c r="KP66" s="88"/>
      <c r="KQ66" s="88"/>
      <c r="KR66" s="88"/>
      <c r="KS66" s="88"/>
      <c r="KT66" s="88"/>
      <c r="KU66" s="88"/>
      <c r="KV66" s="88"/>
      <c r="KW66" s="88"/>
      <c r="KX66" s="88"/>
      <c r="KY66" s="88"/>
      <c r="KZ66" s="88"/>
      <c r="LA66" s="88"/>
      <c r="LB66" s="88"/>
      <c r="LC66" s="88"/>
      <c r="LD66" s="88"/>
      <c r="LE66" s="88"/>
      <c r="LF66" s="88"/>
      <c r="LG66" s="88"/>
      <c r="LH66" s="88"/>
      <c r="LI66" s="88"/>
      <c r="LJ66" s="88"/>
      <c r="LK66" s="88"/>
      <c r="LL66" s="88"/>
      <c r="LM66" s="88"/>
      <c r="LN66" s="88"/>
      <c r="LO66" s="88"/>
      <c r="LP66" s="88"/>
      <c r="LQ66" s="88"/>
      <c r="LR66" s="88"/>
      <c r="LS66" s="88"/>
      <c r="LT66" s="88"/>
      <c r="LU66" s="88"/>
      <c r="LV66" s="88"/>
      <c r="LW66" s="88"/>
      <c r="LX66" s="88"/>
      <c r="LY66" s="88"/>
      <c r="LZ66" s="88"/>
      <c r="MA66" s="88"/>
      <c r="MB66" s="88"/>
      <c r="MC66" s="88"/>
      <c r="MD66" s="88"/>
      <c r="ME66" s="88"/>
      <c r="MF66" s="88"/>
      <c r="MG66" s="88"/>
      <c r="MH66" s="88"/>
      <c r="MI66" s="88"/>
      <c r="MJ66" s="88"/>
      <c r="MK66" s="88"/>
      <c r="ML66" s="88"/>
      <c r="MM66" s="88"/>
      <c r="MN66" s="88"/>
      <c r="MO66" s="88"/>
      <c r="MP66" s="88"/>
      <c r="MQ66" s="88"/>
      <c r="MR66" s="88"/>
      <c r="MS66" s="88"/>
      <c r="MT66" s="88"/>
      <c r="MU66" s="88"/>
      <c r="MV66" s="88"/>
      <c r="MW66" s="88"/>
      <c r="MX66" s="88"/>
      <c r="MY66" s="88"/>
      <c r="MZ66" s="88"/>
      <c r="NA66" s="88"/>
      <c r="NB66" s="88"/>
      <c r="NC66" s="88"/>
      <c r="ND66" s="88"/>
      <c r="NE66" s="88"/>
      <c r="NF66" s="88"/>
      <c r="NG66" s="88"/>
      <c r="NH66" s="88"/>
      <c r="NI66" s="88"/>
      <c r="NJ66" s="88"/>
      <c r="NK66" s="88"/>
      <c r="NL66" s="88"/>
      <c r="NM66" s="88"/>
      <c r="NN66" s="88"/>
      <c r="NO66" s="88"/>
      <c r="NP66" s="88"/>
      <c r="NQ66" s="88"/>
      <c r="NR66" s="88"/>
      <c r="NS66" s="88"/>
      <c r="NT66" s="88"/>
      <c r="NU66" s="88"/>
      <c r="NV66" s="88"/>
      <c r="NW66" s="88"/>
      <c r="NX66" s="88"/>
      <c r="NY66" s="88"/>
      <c r="NZ66" s="88"/>
      <c r="OA66" s="88"/>
      <c r="OB66" s="88"/>
      <c r="OC66" s="88"/>
      <c r="OD66" s="88"/>
      <c r="OE66" s="88"/>
      <c r="OF66" s="88"/>
      <c r="OG66" s="88"/>
      <c r="OH66" s="88"/>
      <c r="OI66" s="88"/>
      <c r="OJ66" s="88"/>
      <c r="OK66" s="88"/>
      <c r="OL66" s="88"/>
      <c r="OM66" s="88"/>
      <c r="ON66" s="88"/>
      <c r="OO66" s="88"/>
      <c r="OP66" s="88"/>
      <c r="OQ66" s="88"/>
      <c r="OR66" s="88"/>
      <c r="OS66" s="88"/>
      <c r="OT66" s="88"/>
      <c r="OU66" s="88"/>
      <c r="OV66" s="88"/>
      <c r="OW66" s="88"/>
      <c r="OX66" s="88"/>
      <c r="OY66" s="88"/>
      <c r="OZ66" s="88"/>
      <c r="PA66" s="88"/>
      <c r="PB66" s="88"/>
      <c r="PC66" s="88"/>
      <c r="PD66" s="88"/>
      <c r="PE66" s="88"/>
      <c r="PF66" s="88"/>
      <c r="PG66" s="88"/>
      <c r="PH66" s="88"/>
      <c r="PI66" s="88"/>
      <c r="PJ66" s="88"/>
      <c r="PK66" s="88"/>
      <c r="PL66" s="88"/>
      <c r="PM66" s="88"/>
      <c r="PN66" s="88"/>
      <c r="PO66" s="88"/>
      <c r="PP66" s="88"/>
      <c r="PQ66" s="88"/>
      <c r="PR66" s="88"/>
      <c r="PS66" s="88"/>
      <c r="PT66" s="88"/>
      <c r="PU66" s="88"/>
      <c r="PV66" s="88"/>
      <c r="PW66" s="88"/>
      <c r="PX66" s="88"/>
      <c r="PY66" s="88"/>
      <c r="PZ66" s="88"/>
      <c r="QA66" s="88"/>
      <c r="QB66" s="88"/>
      <c r="QC66" s="88"/>
      <c r="QD66" s="88"/>
      <c r="QE66" s="88"/>
      <c r="QF66" s="88"/>
      <c r="QG66" s="88"/>
      <c r="QH66" s="88"/>
      <c r="QI66" s="88"/>
      <c r="QJ66" s="88"/>
      <c r="QK66" s="88"/>
      <c r="QL66" s="88"/>
      <c r="QM66" s="88"/>
      <c r="QN66" s="88"/>
      <c r="QO66" s="88"/>
      <c r="QP66" s="88"/>
      <c r="QQ66" s="88"/>
      <c r="QR66" s="88"/>
      <c r="QS66" s="88"/>
      <c r="QT66" s="88"/>
      <c r="QU66" s="88"/>
      <c r="QV66" s="88"/>
      <c r="QW66" s="88"/>
      <c r="QX66" s="88"/>
      <c r="QY66" s="88"/>
    </row>
    <row r="67" spans="1:467" x14ac:dyDescent="0.3">
      <c r="A67" s="87"/>
      <c r="B67" s="88"/>
      <c r="C67" s="89"/>
      <c r="D67" s="88"/>
      <c r="E67" s="88"/>
      <c r="F67" s="87"/>
      <c r="G67" s="88"/>
      <c r="H67" s="88"/>
      <c r="I67" s="88"/>
      <c r="J67" s="88"/>
      <c r="K67" s="88"/>
      <c r="L67" s="88"/>
      <c r="M67" s="90"/>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c r="IW67" s="88"/>
      <c r="IX67" s="88"/>
      <c r="IY67" s="88"/>
      <c r="IZ67" s="88"/>
      <c r="JA67" s="88"/>
      <c r="JB67" s="88"/>
      <c r="JC67" s="88"/>
      <c r="JD67" s="88"/>
      <c r="JE67" s="88"/>
      <c r="JF67" s="88"/>
      <c r="JG67" s="88"/>
      <c r="JH67" s="88"/>
      <c r="JI67" s="88"/>
      <c r="JJ67" s="88"/>
      <c r="JK67" s="88"/>
      <c r="JL67" s="88"/>
      <c r="JM67" s="88"/>
      <c r="JN67" s="88"/>
      <c r="JO67" s="88"/>
      <c r="JP67" s="88"/>
      <c r="JQ67" s="88"/>
      <c r="JR67" s="88"/>
      <c r="JS67" s="88"/>
      <c r="JT67" s="88"/>
      <c r="JU67" s="88"/>
      <c r="JV67" s="88"/>
      <c r="JW67" s="88"/>
      <c r="JX67" s="88"/>
      <c r="JY67" s="88"/>
      <c r="JZ67" s="88"/>
      <c r="KA67" s="88"/>
      <c r="KB67" s="88"/>
      <c r="KC67" s="88"/>
      <c r="KD67" s="88"/>
      <c r="KE67" s="88"/>
      <c r="KF67" s="88"/>
      <c r="KG67" s="88"/>
      <c r="KH67" s="88"/>
      <c r="KI67" s="88"/>
      <c r="KJ67" s="88"/>
      <c r="KK67" s="88"/>
      <c r="KL67" s="88"/>
      <c r="KM67" s="88"/>
      <c r="KN67" s="88"/>
      <c r="KO67" s="88"/>
      <c r="KP67" s="88"/>
      <c r="KQ67" s="88"/>
      <c r="KR67" s="88"/>
      <c r="KS67" s="88"/>
      <c r="KT67" s="88"/>
      <c r="KU67" s="88"/>
      <c r="KV67" s="88"/>
      <c r="KW67" s="88"/>
      <c r="KX67" s="88"/>
      <c r="KY67" s="88"/>
      <c r="KZ67" s="88"/>
      <c r="LA67" s="88"/>
      <c r="LB67" s="88"/>
      <c r="LC67" s="88"/>
      <c r="LD67" s="88"/>
      <c r="LE67" s="88"/>
      <c r="LF67" s="88"/>
      <c r="LG67" s="88"/>
      <c r="LH67" s="88"/>
      <c r="LI67" s="88"/>
      <c r="LJ67" s="88"/>
      <c r="LK67" s="88"/>
      <c r="LL67" s="88"/>
      <c r="LM67" s="88"/>
      <c r="LN67" s="88"/>
      <c r="LO67" s="88"/>
      <c r="LP67" s="88"/>
      <c r="LQ67" s="88"/>
      <c r="LR67" s="88"/>
      <c r="LS67" s="88"/>
      <c r="LT67" s="88"/>
      <c r="LU67" s="88"/>
      <c r="LV67" s="88"/>
      <c r="LW67" s="88"/>
      <c r="LX67" s="88"/>
      <c r="LY67" s="88"/>
      <c r="LZ67" s="88"/>
      <c r="MA67" s="88"/>
      <c r="MB67" s="88"/>
      <c r="MC67" s="88"/>
      <c r="MD67" s="88"/>
      <c r="ME67" s="88"/>
      <c r="MF67" s="88"/>
      <c r="MG67" s="88"/>
      <c r="MH67" s="88"/>
      <c r="MI67" s="88"/>
      <c r="MJ67" s="88"/>
      <c r="MK67" s="88"/>
      <c r="ML67" s="88"/>
      <c r="MM67" s="88"/>
      <c r="MN67" s="88"/>
      <c r="MO67" s="88"/>
      <c r="MP67" s="88"/>
      <c r="MQ67" s="88"/>
      <c r="MR67" s="88"/>
      <c r="MS67" s="88"/>
      <c r="MT67" s="88"/>
      <c r="MU67" s="88"/>
      <c r="MV67" s="88"/>
      <c r="MW67" s="88"/>
      <c r="MX67" s="88"/>
      <c r="MY67" s="88"/>
      <c r="MZ67" s="88"/>
      <c r="NA67" s="88"/>
      <c r="NB67" s="88"/>
      <c r="NC67" s="88"/>
      <c r="ND67" s="88"/>
      <c r="NE67" s="88"/>
      <c r="NF67" s="88"/>
      <c r="NG67" s="88"/>
      <c r="NH67" s="88"/>
      <c r="NI67" s="88"/>
      <c r="NJ67" s="88"/>
      <c r="NK67" s="88"/>
      <c r="NL67" s="88"/>
      <c r="NM67" s="88"/>
      <c r="NN67" s="88"/>
      <c r="NO67" s="88"/>
      <c r="NP67" s="88"/>
      <c r="NQ67" s="88"/>
      <c r="NR67" s="88"/>
      <c r="NS67" s="88"/>
      <c r="NT67" s="88"/>
      <c r="NU67" s="88"/>
      <c r="NV67" s="88"/>
      <c r="NW67" s="88"/>
      <c r="NX67" s="88"/>
      <c r="NY67" s="88"/>
      <c r="NZ67" s="88"/>
      <c r="OA67" s="88"/>
      <c r="OB67" s="88"/>
      <c r="OC67" s="88"/>
      <c r="OD67" s="88"/>
      <c r="OE67" s="88"/>
      <c r="OF67" s="88"/>
      <c r="OG67" s="88"/>
      <c r="OH67" s="88"/>
      <c r="OI67" s="88"/>
      <c r="OJ67" s="88"/>
      <c r="OK67" s="88"/>
      <c r="OL67" s="88"/>
      <c r="OM67" s="88"/>
      <c r="ON67" s="88"/>
      <c r="OO67" s="88"/>
      <c r="OP67" s="88"/>
      <c r="OQ67" s="88"/>
      <c r="OR67" s="88"/>
      <c r="OS67" s="88"/>
      <c r="OT67" s="88"/>
      <c r="OU67" s="88"/>
      <c r="OV67" s="88"/>
      <c r="OW67" s="88"/>
      <c r="OX67" s="88"/>
      <c r="OY67" s="88"/>
      <c r="OZ67" s="88"/>
      <c r="PA67" s="88"/>
      <c r="PB67" s="88"/>
      <c r="PC67" s="88"/>
      <c r="PD67" s="88"/>
      <c r="PE67" s="88"/>
      <c r="PF67" s="88"/>
      <c r="PG67" s="88"/>
      <c r="PH67" s="88"/>
      <c r="PI67" s="88"/>
      <c r="PJ67" s="88"/>
      <c r="PK67" s="88"/>
      <c r="PL67" s="88"/>
      <c r="PM67" s="88"/>
      <c r="PN67" s="88"/>
      <c r="PO67" s="88"/>
      <c r="PP67" s="88"/>
      <c r="PQ67" s="88"/>
      <c r="PR67" s="88"/>
      <c r="PS67" s="88"/>
      <c r="PT67" s="88"/>
      <c r="PU67" s="88"/>
      <c r="PV67" s="88"/>
      <c r="PW67" s="88"/>
      <c r="PX67" s="88"/>
      <c r="PY67" s="88"/>
      <c r="PZ67" s="88"/>
      <c r="QA67" s="88"/>
      <c r="QB67" s="88"/>
      <c r="QC67" s="88"/>
      <c r="QD67" s="88"/>
      <c r="QE67" s="88"/>
      <c r="QF67" s="88"/>
      <c r="QG67" s="88"/>
      <c r="QH67" s="88"/>
      <c r="QI67" s="88"/>
      <c r="QJ67" s="88"/>
      <c r="QK67" s="88"/>
      <c r="QL67" s="88"/>
      <c r="QM67" s="88"/>
      <c r="QN67" s="88"/>
      <c r="QO67" s="88"/>
      <c r="QP67" s="88"/>
      <c r="QQ67" s="88"/>
      <c r="QR67" s="88"/>
      <c r="QS67" s="88"/>
      <c r="QT67" s="88"/>
      <c r="QU67" s="88"/>
      <c r="QV67" s="88"/>
      <c r="QW67" s="88"/>
      <c r="QX67" s="88"/>
      <c r="QY67" s="88"/>
    </row>
    <row r="68" spans="1:467" x14ac:dyDescent="0.3">
      <c r="A68" s="87"/>
      <c r="B68" s="88"/>
      <c r="C68" s="89"/>
      <c r="D68" s="88"/>
      <c r="E68" s="88"/>
      <c r="F68" s="87"/>
      <c r="G68" s="88"/>
      <c r="H68" s="88"/>
      <c r="I68" s="88"/>
      <c r="J68" s="88"/>
      <c r="K68" s="88"/>
      <c r="L68" s="88"/>
      <c r="M68" s="90"/>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c r="IW68" s="88"/>
      <c r="IX68" s="88"/>
      <c r="IY68" s="88"/>
      <c r="IZ68" s="88"/>
      <c r="JA68" s="88"/>
      <c r="JB68" s="88"/>
      <c r="JC68" s="88"/>
      <c r="JD68" s="88"/>
      <c r="JE68" s="88"/>
      <c r="JF68" s="88"/>
      <c r="JG68" s="88"/>
      <c r="JH68" s="88"/>
      <c r="JI68" s="88"/>
      <c r="JJ68" s="88"/>
      <c r="JK68" s="88"/>
      <c r="JL68" s="88"/>
      <c r="JM68" s="88"/>
      <c r="JN68" s="88"/>
      <c r="JO68" s="88"/>
      <c r="JP68" s="88"/>
      <c r="JQ68" s="88"/>
      <c r="JR68" s="88"/>
      <c r="JS68" s="88"/>
      <c r="JT68" s="88"/>
      <c r="JU68" s="88"/>
      <c r="JV68" s="88"/>
      <c r="JW68" s="88"/>
      <c r="JX68" s="88"/>
      <c r="JY68" s="88"/>
      <c r="JZ68" s="88"/>
      <c r="KA68" s="88"/>
      <c r="KB68" s="88"/>
      <c r="KC68" s="88"/>
      <c r="KD68" s="88"/>
      <c r="KE68" s="88"/>
      <c r="KF68" s="88"/>
      <c r="KG68" s="88"/>
      <c r="KH68" s="88"/>
      <c r="KI68" s="88"/>
      <c r="KJ68" s="88"/>
      <c r="KK68" s="88"/>
      <c r="KL68" s="88"/>
      <c r="KM68" s="88"/>
      <c r="KN68" s="88"/>
      <c r="KO68" s="88"/>
      <c r="KP68" s="88"/>
      <c r="KQ68" s="88"/>
      <c r="KR68" s="88"/>
      <c r="KS68" s="88"/>
      <c r="KT68" s="88"/>
      <c r="KU68" s="88"/>
      <c r="KV68" s="88"/>
      <c r="KW68" s="88"/>
      <c r="KX68" s="88"/>
      <c r="KY68" s="88"/>
      <c r="KZ68" s="88"/>
      <c r="LA68" s="88"/>
      <c r="LB68" s="88"/>
      <c r="LC68" s="88"/>
      <c r="LD68" s="88"/>
      <c r="LE68" s="88"/>
      <c r="LF68" s="88"/>
      <c r="LG68" s="88"/>
      <c r="LH68" s="88"/>
      <c r="LI68" s="88"/>
      <c r="LJ68" s="88"/>
      <c r="LK68" s="88"/>
      <c r="LL68" s="88"/>
      <c r="LM68" s="88"/>
      <c r="LN68" s="88"/>
      <c r="LO68" s="88"/>
      <c r="LP68" s="88"/>
      <c r="LQ68" s="88"/>
      <c r="LR68" s="88"/>
      <c r="LS68" s="88"/>
      <c r="LT68" s="88"/>
      <c r="LU68" s="88"/>
      <c r="LV68" s="88"/>
      <c r="LW68" s="88"/>
      <c r="LX68" s="88"/>
      <c r="LY68" s="88"/>
      <c r="LZ68" s="88"/>
      <c r="MA68" s="88"/>
      <c r="MB68" s="88"/>
      <c r="MC68" s="88"/>
      <c r="MD68" s="88"/>
      <c r="ME68" s="88"/>
      <c r="MF68" s="88"/>
      <c r="MG68" s="88"/>
      <c r="MH68" s="88"/>
      <c r="MI68" s="88"/>
      <c r="MJ68" s="88"/>
      <c r="MK68" s="88"/>
      <c r="ML68" s="88"/>
      <c r="MM68" s="88"/>
      <c r="MN68" s="88"/>
      <c r="MO68" s="88"/>
      <c r="MP68" s="88"/>
      <c r="MQ68" s="88"/>
      <c r="MR68" s="88"/>
      <c r="MS68" s="88"/>
      <c r="MT68" s="88"/>
      <c r="MU68" s="88"/>
      <c r="MV68" s="88"/>
      <c r="MW68" s="88"/>
      <c r="MX68" s="88"/>
      <c r="MY68" s="88"/>
      <c r="MZ68" s="88"/>
      <c r="NA68" s="88"/>
      <c r="NB68" s="88"/>
      <c r="NC68" s="88"/>
      <c r="ND68" s="88"/>
      <c r="NE68" s="88"/>
      <c r="NF68" s="88"/>
      <c r="NG68" s="88"/>
      <c r="NH68" s="88"/>
      <c r="NI68" s="88"/>
      <c r="NJ68" s="88"/>
      <c r="NK68" s="88"/>
      <c r="NL68" s="88"/>
      <c r="NM68" s="88"/>
      <c r="NN68" s="88"/>
      <c r="NO68" s="88"/>
      <c r="NP68" s="88"/>
      <c r="NQ68" s="88"/>
      <c r="NR68" s="88"/>
      <c r="NS68" s="88"/>
      <c r="NT68" s="88"/>
      <c r="NU68" s="88"/>
      <c r="NV68" s="88"/>
      <c r="NW68" s="88"/>
      <c r="NX68" s="88"/>
      <c r="NY68" s="88"/>
      <c r="NZ68" s="88"/>
      <c r="OA68" s="88"/>
      <c r="OB68" s="88"/>
      <c r="OC68" s="88"/>
      <c r="OD68" s="88"/>
      <c r="OE68" s="88"/>
      <c r="OF68" s="88"/>
      <c r="OG68" s="88"/>
      <c r="OH68" s="88"/>
      <c r="OI68" s="88"/>
      <c r="OJ68" s="88"/>
      <c r="OK68" s="88"/>
      <c r="OL68" s="88"/>
      <c r="OM68" s="88"/>
      <c r="ON68" s="88"/>
      <c r="OO68" s="88"/>
      <c r="OP68" s="88"/>
      <c r="OQ68" s="88"/>
      <c r="OR68" s="88"/>
      <c r="OS68" s="88"/>
      <c r="OT68" s="88"/>
      <c r="OU68" s="88"/>
      <c r="OV68" s="88"/>
      <c r="OW68" s="88"/>
      <c r="OX68" s="88"/>
      <c r="OY68" s="88"/>
      <c r="OZ68" s="88"/>
      <c r="PA68" s="88"/>
      <c r="PB68" s="88"/>
      <c r="PC68" s="88"/>
      <c r="PD68" s="88"/>
      <c r="PE68" s="88"/>
      <c r="PF68" s="88"/>
      <c r="PG68" s="88"/>
      <c r="PH68" s="88"/>
      <c r="PI68" s="88"/>
      <c r="PJ68" s="88"/>
      <c r="PK68" s="88"/>
      <c r="PL68" s="88"/>
      <c r="PM68" s="88"/>
      <c r="PN68" s="88"/>
      <c r="PO68" s="88"/>
      <c r="PP68" s="88"/>
      <c r="PQ68" s="88"/>
      <c r="PR68" s="88"/>
      <c r="PS68" s="88"/>
      <c r="PT68" s="88"/>
      <c r="PU68" s="88"/>
      <c r="PV68" s="88"/>
      <c r="PW68" s="88"/>
      <c r="PX68" s="88"/>
      <c r="PY68" s="88"/>
      <c r="PZ68" s="88"/>
      <c r="QA68" s="88"/>
      <c r="QB68" s="88"/>
      <c r="QC68" s="88"/>
      <c r="QD68" s="88"/>
      <c r="QE68" s="88"/>
      <c r="QF68" s="88"/>
      <c r="QG68" s="88"/>
      <c r="QH68" s="88"/>
      <c r="QI68" s="88"/>
      <c r="QJ68" s="88"/>
      <c r="QK68" s="88"/>
      <c r="QL68" s="88"/>
      <c r="QM68" s="88"/>
      <c r="QN68" s="88"/>
      <c r="QO68" s="88"/>
      <c r="QP68" s="88"/>
      <c r="QQ68" s="88"/>
      <c r="QR68" s="88"/>
      <c r="QS68" s="88"/>
      <c r="QT68" s="88"/>
      <c r="QU68" s="88"/>
      <c r="QV68" s="88"/>
      <c r="QW68" s="88"/>
      <c r="QX68" s="88"/>
      <c r="QY68" s="88"/>
    </row>
    <row r="69" spans="1:467" x14ac:dyDescent="0.3">
      <c r="A69" s="87"/>
      <c r="B69" s="88"/>
      <c r="C69" s="89"/>
      <c r="D69" s="88"/>
      <c r="E69" s="88"/>
      <c r="F69" s="87"/>
      <c r="G69" s="88"/>
      <c r="H69" s="88"/>
      <c r="I69" s="88"/>
      <c r="J69" s="88"/>
      <c r="K69" s="88"/>
      <c r="L69" s="88"/>
      <c r="M69" s="90"/>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c r="IW69" s="88"/>
      <c r="IX69" s="88"/>
      <c r="IY69" s="88"/>
      <c r="IZ69" s="88"/>
      <c r="JA69" s="88"/>
      <c r="JB69" s="88"/>
      <c r="JC69" s="88"/>
      <c r="JD69" s="88"/>
      <c r="JE69" s="88"/>
      <c r="JF69" s="88"/>
      <c r="JG69" s="88"/>
      <c r="JH69" s="88"/>
      <c r="JI69" s="88"/>
      <c r="JJ69" s="88"/>
      <c r="JK69" s="88"/>
      <c r="JL69" s="88"/>
      <c r="JM69" s="88"/>
      <c r="JN69" s="88"/>
      <c r="JO69" s="88"/>
      <c r="JP69" s="88"/>
      <c r="JQ69" s="88"/>
      <c r="JR69" s="88"/>
      <c r="JS69" s="88"/>
      <c r="JT69" s="88"/>
      <c r="JU69" s="88"/>
      <c r="JV69" s="88"/>
      <c r="JW69" s="88"/>
      <c r="JX69" s="88"/>
      <c r="JY69" s="88"/>
      <c r="JZ69" s="88"/>
      <c r="KA69" s="88"/>
      <c r="KB69" s="88"/>
      <c r="KC69" s="88"/>
      <c r="KD69" s="88"/>
      <c r="KE69" s="88"/>
      <c r="KF69" s="88"/>
      <c r="KG69" s="88"/>
      <c r="KH69" s="88"/>
      <c r="KI69" s="88"/>
      <c r="KJ69" s="88"/>
      <c r="KK69" s="88"/>
      <c r="KL69" s="88"/>
      <c r="KM69" s="88"/>
      <c r="KN69" s="88"/>
      <c r="KO69" s="88"/>
      <c r="KP69" s="88"/>
      <c r="KQ69" s="88"/>
      <c r="KR69" s="88"/>
      <c r="KS69" s="88"/>
      <c r="KT69" s="88"/>
      <c r="KU69" s="88"/>
      <c r="KV69" s="88"/>
      <c r="KW69" s="88"/>
      <c r="KX69" s="88"/>
      <c r="KY69" s="88"/>
      <c r="KZ69" s="88"/>
      <c r="LA69" s="88"/>
      <c r="LB69" s="88"/>
      <c r="LC69" s="88"/>
      <c r="LD69" s="88"/>
      <c r="LE69" s="88"/>
      <c r="LF69" s="88"/>
      <c r="LG69" s="88"/>
      <c r="LH69" s="88"/>
      <c r="LI69" s="88"/>
      <c r="LJ69" s="88"/>
      <c r="LK69" s="88"/>
      <c r="LL69" s="88"/>
      <c r="LM69" s="88"/>
      <c r="LN69" s="88"/>
      <c r="LO69" s="88"/>
      <c r="LP69" s="88"/>
      <c r="LQ69" s="88"/>
      <c r="LR69" s="88"/>
      <c r="LS69" s="88"/>
      <c r="LT69" s="88"/>
      <c r="LU69" s="88"/>
      <c r="LV69" s="88"/>
      <c r="LW69" s="88"/>
      <c r="LX69" s="88"/>
      <c r="LY69" s="88"/>
      <c r="LZ69" s="88"/>
      <c r="MA69" s="88"/>
      <c r="MB69" s="88"/>
      <c r="MC69" s="88"/>
      <c r="MD69" s="88"/>
      <c r="ME69" s="88"/>
      <c r="MF69" s="88"/>
      <c r="MG69" s="88"/>
      <c r="MH69" s="88"/>
      <c r="MI69" s="88"/>
      <c r="MJ69" s="88"/>
      <c r="MK69" s="88"/>
      <c r="ML69" s="88"/>
      <c r="MM69" s="88"/>
      <c r="MN69" s="88"/>
      <c r="MO69" s="88"/>
      <c r="MP69" s="88"/>
      <c r="MQ69" s="88"/>
      <c r="MR69" s="88"/>
      <c r="MS69" s="88"/>
      <c r="MT69" s="88"/>
      <c r="MU69" s="88"/>
      <c r="MV69" s="88"/>
      <c r="MW69" s="88"/>
      <c r="MX69" s="88"/>
      <c r="MY69" s="88"/>
      <c r="MZ69" s="88"/>
      <c r="NA69" s="88"/>
      <c r="NB69" s="88"/>
      <c r="NC69" s="88"/>
      <c r="ND69" s="88"/>
      <c r="NE69" s="88"/>
      <c r="NF69" s="88"/>
      <c r="NG69" s="88"/>
      <c r="NH69" s="88"/>
      <c r="NI69" s="88"/>
      <c r="NJ69" s="88"/>
      <c r="NK69" s="88"/>
      <c r="NL69" s="88"/>
      <c r="NM69" s="88"/>
      <c r="NN69" s="88"/>
      <c r="NO69" s="88"/>
      <c r="NP69" s="88"/>
      <c r="NQ69" s="88"/>
      <c r="NR69" s="88"/>
      <c r="NS69" s="88"/>
      <c r="NT69" s="88"/>
      <c r="NU69" s="88"/>
      <c r="NV69" s="88"/>
      <c r="NW69" s="88"/>
      <c r="NX69" s="88"/>
      <c r="NY69" s="88"/>
      <c r="NZ69" s="88"/>
      <c r="OA69" s="88"/>
      <c r="OB69" s="88"/>
      <c r="OC69" s="88"/>
      <c r="OD69" s="88"/>
      <c r="OE69" s="88"/>
      <c r="OF69" s="88"/>
      <c r="OG69" s="88"/>
      <c r="OH69" s="88"/>
      <c r="OI69" s="88"/>
      <c r="OJ69" s="88"/>
      <c r="OK69" s="88"/>
      <c r="OL69" s="88"/>
      <c r="OM69" s="88"/>
      <c r="ON69" s="88"/>
      <c r="OO69" s="88"/>
      <c r="OP69" s="88"/>
      <c r="OQ69" s="88"/>
      <c r="OR69" s="88"/>
      <c r="OS69" s="88"/>
      <c r="OT69" s="88"/>
      <c r="OU69" s="88"/>
      <c r="OV69" s="88"/>
      <c r="OW69" s="88"/>
      <c r="OX69" s="88"/>
      <c r="OY69" s="88"/>
      <c r="OZ69" s="88"/>
      <c r="PA69" s="88"/>
      <c r="PB69" s="88"/>
      <c r="PC69" s="88"/>
      <c r="PD69" s="88"/>
      <c r="PE69" s="88"/>
      <c r="PF69" s="88"/>
      <c r="PG69" s="88"/>
      <c r="PH69" s="88"/>
      <c r="PI69" s="88"/>
      <c r="PJ69" s="88"/>
      <c r="PK69" s="88"/>
      <c r="PL69" s="88"/>
      <c r="PM69" s="88"/>
      <c r="PN69" s="88"/>
      <c r="PO69" s="88"/>
      <c r="PP69" s="88"/>
      <c r="PQ69" s="88"/>
      <c r="PR69" s="88"/>
      <c r="PS69" s="88"/>
      <c r="PT69" s="88"/>
      <c r="PU69" s="88"/>
      <c r="PV69" s="88"/>
      <c r="PW69" s="88"/>
      <c r="PX69" s="88"/>
      <c r="PY69" s="88"/>
      <c r="PZ69" s="88"/>
      <c r="QA69" s="88"/>
      <c r="QB69" s="88"/>
      <c r="QC69" s="88"/>
      <c r="QD69" s="88"/>
      <c r="QE69" s="88"/>
      <c r="QF69" s="88"/>
      <c r="QG69" s="88"/>
      <c r="QH69" s="88"/>
      <c r="QI69" s="88"/>
      <c r="QJ69" s="88"/>
      <c r="QK69" s="88"/>
      <c r="QL69" s="88"/>
      <c r="QM69" s="88"/>
      <c r="QN69" s="88"/>
      <c r="QO69" s="88"/>
      <c r="QP69" s="88"/>
      <c r="QQ69" s="88"/>
      <c r="QR69" s="88"/>
      <c r="QS69" s="88"/>
      <c r="QT69" s="88"/>
      <c r="QU69" s="88"/>
      <c r="QV69" s="88"/>
      <c r="QW69" s="88"/>
      <c r="QX69" s="88"/>
      <c r="QY69" s="88"/>
    </row>
    <row r="70" spans="1:467" x14ac:dyDescent="0.3">
      <c r="J70" s="88"/>
      <c r="K70" s="88"/>
      <c r="L70" s="88"/>
      <c r="M70" s="90"/>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c r="IW70" s="88"/>
      <c r="IX70" s="88"/>
      <c r="IY70" s="88"/>
      <c r="IZ70" s="88"/>
      <c r="JA70" s="88"/>
      <c r="JB70" s="88"/>
      <c r="JC70" s="88"/>
      <c r="JD70" s="88"/>
      <c r="JE70" s="88"/>
      <c r="JF70" s="88"/>
      <c r="JG70" s="88"/>
      <c r="JH70" s="88"/>
      <c r="JI70" s="88"/>
      <c r="JJ70" s="88"/>
      <c r="JK70" s="88"/>
      <c r="JL70" s="88"/>
      <c r="JM70" s="88"/>
      <c r="JN70" s="88"/>
      <c r="JO70" s="88"/>
      <c r="JP70" s="88"/>
      <c r="JQ70" s="88"/>
      <c r="JR70" s="88"/>
      <c r="JS70" s="88"/>
      <c r="JT70" s="88"/>
      <c r="JU70" s="88"/>
      <c r="JV70" s="88"/>
      <c r="JW70" s="88"/>
      <c r="JX70" s="88"/>
      <c r="JY70" s="88"/>
      <c r="JZ70" s="88"/>
      <c r="KA70" s="88"/>
      <c r="KB70" s="88"/>
      <c r="KC70" s="88"/>
      <c r="KD70" s="88"/>
      <c r="KE70" s="88"/>
      <c r="KF70" s="88"/>
      <c r="KG70" s="88"/>
      <c r="KH70" s="88"/>
      <c r="KI70" s="88"/>
      <c r="KJ70" s="88"/>
      <c r="KK70" s="88"/>
      <c r="KL70" s="88"/>
      <c r="KM70" s="88"/>
      <c r="KN70" s="88"/>
      <c r="KO70" s="88"/>
      <c r="KP70" s="88"/>
      <c r="KQ70" s="88"/>
      <c r="KR70" s="88"/>
      <c r="KS70" s="88"/>
      <c r="KT70" s="88"/>
      <c r="KU70" s="88"/>
      <c r="KV70" s="88"/>
      <c r="KW70" s="88"/>
      <c r="KX70" s="88"/>
      <c r="KY70" s="88"/>
      <c r="KZ70" s="88"/>
      <c r="LA70" s="88"/>
      <c r="LB70" s="88"/>
      <c r="LC70" s="88"/>
      <c r="LD70" s="88"/>
      <c r="LE70" s="88"/>
      <c r="LF70" s="88"/>
      <c r="LG70" s="88"/>
      <c r="LH70" s="88"/>
      <c r="LI70" s="88"/>
      <c r="LJ70" s="88"/>
      <c r="LK70" s="88"/>
      <c r="LL70" s="88"/>
      <c r="LM70" s="88"/>
      <c r="LN70" s="88"/>
      <c r="LO70" s="88"/>
      <c r="LP70" s="88"/>
      <c r="LQ70" s="88"/>
      <c r="LR70" s="88"/>
      <c r="LS70" s="88"/>
      <c r="LT70" s="88"/>
      <c r="LU70" s="88"/>
      <c r="LV70" s="88"/>
      <c r="LW70" s="88"/>
      <c r="LX70" s="88"/>
      <c r="LY70" s="88"/>
      <c r="LZ70" s="88"/>
      <c r="MA70" s="88"/>
      <c r="MB70" s="88"/>
      <c r="MC70" s="88"/>
      <c r="MD70" s="88"/>
      <c r="ME70" s="88"/>
      <c r="MF70" s="88"/>
      <c r="MG70" s="88"/>
      <c r="MH70" s="88"/>
      <c r="MI70" s="88"/>
      <c r="MJ70" s="88"/>
      <c r="MK70" s="88"/>
      <c r="ML70" s="88"/>
      <c r="MM70" s="88"/>
      <c r="MN70" s="88"/>
      <c r="MO70" s="88"/>
      <c r="MP70" s="88"/>
      <c r="MQ70" s="88"/>
      <c r="MR70" s="88"/>
      <c r="MS70" s="88"/>
      <c r="MT70" s="88"/>
      <c r="MU70" s="88"/>
      <c r="MV70" s="88"/>
      <c r="MW70" s="88"/>
      <c r="MX70" s="88"/>
      <c r="MY70" s="88"/>
      <c r="MZ70" s="88"/>
      <c r="NA70" s="88"/>
      <c r="NB70" s="88"/>
      <c r="NC70" s="88"/>
      <c r="ND70" s="88"/>
      <c r="NE70" s="88"/>
      <c r="NF70" s="88"/>
      <c r="NG70" s="88"/>
      <c r="NH70" s="88"/>
      <c r="NI70" s="88"/>
      <c r="NJ70" s="88"/>
      <c r="NK70" s="88"/>
      <c r="NL70" s="88"/>
      <c r="NM70" s="88"/>
      <c r="NN70" s="88"/>
      <c r="NO70" s="88"/>
      <c r="NP70" s="88"/>
      <c r="NQ70" s="88"/>
      <c r="NR70" s="88"/>
      <c r="NS70" s="88"/>
      <c r="NT70" s="88"/>
      <c r="NU70" s="88"/>
      <c r="NV70" s="88"/>
      <c r="NW70" s="88"/>
      <c r="NX70" s="88"/>
      <c r="NY70" s="88"/>
      <c r="NZ70" s="88"/>
      <c r="OA70" s="88"/>
      <c r="OB70" s="88"/>
      <c r="OC70" s="88"/>
      <c r="OD70" s="88"/>
      <c r="OE70" s="88"/>
      <c r="OF70" s="88"/>
      <c r="OG70" s="88"/>
      <c r="OH70" s="88"/>
      <c r="OI70" s="88"/>
      <c r="OJ70" s="88"/>
      <c r="OK70" s="88"/>
      <c r="OL70" s="88"/>
      <c r="OM70" s="88"/>
      <c r="ON70" s="88"/>
      <c r="OO70" s="88"/>
      <c r="OP70" s="88"/>
      <c r="OQ70" s="88"/>
      <c r="OR70" s="88"/>
      <c r="OS70" s="88"/>
      <c r="OT70" s="88"/>
      <c r="OU70" s="88"/>
      <c r="OV70" s="88"/>
      <c r="OW70" s="88"/>
      <c r="OX70" s="88"/>
      <c r="OY70" s="88"/>
      <c r="OZ70" s="88"/>
      <c r="PA70" s="88"/>
      <c r="PB70" s="88"/>
      <c r="PC70" s="88"/>
      <c r="PD70" s="88"/>
      <c r="PE70" s="88"/>
      <c r="PF70" s="88"/>
      <c r="PG70" s="88"/>
      <c r="PH70" s="88"/>
      <c r="PI70" s="88"/>
      <c r="PJ70" s="88"/>
      <c r="PK70" s="88"/>
      <c r="PL70" s="88"/>
      <c r="PM70" s="88"/>
      <c r="PN70" s="88"/>
      <c r="PO70" s="88"/>
      <c r="PP70" s="88"/>
      <c r="PQ70" s="88"/>
      <c r="PR70" s="88"/>
      <c r="PS70" s="88"/>
      <c r="PT70" s="88"/>
      <c r="PU70" s="88"/>
      <c r="PV70" s="88"/>
      <c r="PW70" s="88"/>
      <c r="PX70" s="88"/>
      <c r="PY70" s="88"/>
      <c r="PZ70" s="88"/>
      <c r="QA70" s="88"/>
      <c r="QB70" s="88"/>
      <c r="QC70" s="88"/>
      <c r="QD70" s="88"/>
      <c r="QE70" s="88"/>
      <c r="QF70" s="88"/>
      <c r="QG70" s="88"/>
      <c r="QH70" s="88"/>
      <c r="QI70" s="88"/>
      <c r="QJ70" s="88"/>
      <c r="QK70" s="88"/>
      <c r="QL70" s="88"/>
      <c r="QM70" s="88"/>
      <c r="QN70" s="88"/>
      <c r="QO70" s="88"/>
      <c r="QP70" s="88"/>
      <c r="QQ70" s="88"/>
      <c r="QR70" s="88"/>
      <c r="QS70" s="88"/>
      <c r="QT70" s="88"/>
      <c r="QU70" s="88"/>
      <c r="QV70" s="88"/>
      <c r="QW70" s="88"/>
      <c r="QX70" s="88"/>
      <c r="QY70" s="88"/>
    </row>
  </sheetData>
  <mergeCells count="39">
    <mergeCell ref="E26:E29"/>
    <mergeCell ref="E30:E31"/>
    <mergeCell ref="I6:I7"/>
    <mergeCell ref="F14:F16"/>
    <mergeCell ref="F11:F12"/>
    <mergeCell ref="I26:I29"/>
    <mergeCell ref="I30:I31"/>
    <mergeCell ref="F26:F29"/>
    <mergeCell ref="F30:F31"/>
    <mergeCell ref="E22:E23"/>
    <mergeCell ref="E14:E16"/>
    <mergeCell ref="E19:E20"/>
    <mergeCell ref="E11:E12"/>
    <mergeCell ref="B14:B16"/>
    <mergeCell ref="C14:C16"/>
    <mergeCell ref="D14:D16"/>
    <mergeCell ref="B11:B12"/>
    <mergeCell ref="C11:C12"/>
    <mergeCell ref="D11:D12"/>
    <mergeCell ref="B8:B10"/>
    <mergeCell ref="C8:C10"/>
    <mergeCell ref="D8:D10"/>
    <mergeCell ref="E8:E10"/>
    <mergeCell ref="B6:B7"/>
    <mergeCell ref="C6:C7"/>
    <mergeCell ref="E6:E7"/>
    <mergeCell ref="D6:D7"/>
    <mergeCell ref="B30:B31"/>
    <mergeCell ref="D26:D29"/>
    <mergeCell ref="D30:D31"/>
    <mergeCell ref="C26:C29"/>
    <mergeCell ref="C30:C31"/>
    <mergeCell ref="B26:B29"/>
    <mergeCell ref="B22:B23"/>
    <mergeCell ref="D22:D23"/>
    <mergeCell ref="C22:C23"/>
    <mergeCell ref="B19:B20"/>
    <mergeCell ref="C19:C20"/>
    <mergeCell ref="D19:D20"/>
  </mergeCells>
  <phoneticPr fontId="12" type="noConversion"/>
  <conditionalFormatting sqref="E22">
    <cfRule type="cellIs" dxfId="135" priority="7" operator="equal">
      <formula>"No"</formula>
    </cfRule>
  </conditionalFormatting>
  <conditionalFormatting sqref="J6:J7 J13:J16 J24:J31">
    <cfRule type="cellIs" dxfId="134" priority="47" operator="equal">
      <formula>#REF!</formula>
    </cfRule>
    <cfRule type="cellIs" dxfId="133" priority="48" operator="equal">
      <formula>#REF!</formula>
    </cfRule>
    <cfRule type="cellIs" dxfId="132" priority="49" operator="equal">
      <formula>#REF!</formula>
    </cfRule>
  </conditionalFormatting>
  <conditionalFormatting sqref="J8:J12">
    <cfRule type="cellIs" dxfId="131" priority="20" operator="equal">
      <formula>#REF!</formula>
    </cfRule>
    <cfRule type="cellIs" dxfId="130" priority="21" operator="equal">
      <formula>#REF!</formula>
    </cfRule>
    <cfRule type="cellIs" dxfId="129" priority="22" operator="equal">
      <formula>#REF!</formula>
    </cfRule>
  </conditionalFormatting>
  <conditionalFormatting sqref="J17:J23">
    <cfRule type="cellIs" dxfId="128" priority="4" operator="equal">
      <formula>#REF!</formula>
    </cfRule>
    <cfRule type="cellIs" dxfId="127" priority="5" operator="equal">
      <formula>#REF!</formula>
    </cfRule>
    <cfRule type="cellIs" dxfId="126" priority="6" operator="equal">
      <formula>#REF!</formula>
    </cfRule>
  </conditionalFormatting>
  <conditionalFormatting sqref="J21">
    <cfRule type="cellIs" dxfId="125" priority="11" operator="equal">
      <formula>#REF!</formula>
    </cfRule>
    <cfRule type="cellIs" dxfId="124" priority="12" operator="equal">
      <formula>#REF!</formula>
    </cfRule>
    <cfRule type="cellIs" dxfId="123" priority="13" operator="equal">
      <formula>#REF!</formula>
    </cfRule>
  </conditionalFormatting>
  <dataValidations count="1">
    <dataValidation type="list" allowBlank="1" showInputMessage="1" showErrorMessage="1" sqref="J6:J31" xr:uid="{2A3825EE-CD41-4F05-BAFA-5CD0E1F97D27}">
      <formula1>$J$36:$J$39</formula1>
    </dataValidation>
  </dataValidations>
  <pageMargins left="0.23622047244094491" right="0.23622047244094491" top="0.74803149606299213" bottom="0.74803149606299213" header="0.31496062992125984" footer="0.31496062992125984"/>
  <pageSetup paperSize="8" scale="1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CP222"/>
  <sheetViews>
    <sheetView zoomScale="80" zoomScaleNormal="80" workbookViewId="0">
      <selection activeCell="A3" sqref="A3"/>
    </sheetView>
  </sheetViews>
  <sheetFormatPr defaultColWidth="9.109375" defaultRowHeight="14.4" outlineLevelRow="1" x14ac:dyDescent="0.3"/>
  <cols>
    <col min="1" max="1" width="19.109375" style="8" customWidth="1"/>
    <col min="2" max="2" width="15.77734375" style="5" customWidth="1"/>
    <col min="3" max="3" width="66.44140625" style="7" customWidth="1"/>
    <col min="4" max="4" width="13.88671875" style="5" customWidth="1"/>
    <col min="5" max="5" width="10.21875" style="5" customWidth="1"/>
    <col min="6" max="6" width="38.5546875" style="8" customWidth="1"/>
    <col min="7" max="7" width="57" style="5" customWidth="1"/>
    <col min="8" max="8" width="58.88671875" style="5" customWidth="1"/>
    <col min="9" max="9" width="45.77734375" style="5" customWidth="1"/>
    <col min="10" max="10" width="16.21875" style="5" customWidth="1"/>
    <col min="11" max="12" width="70.77734375" style="5" customWidth="1"/>
    <col min="13" max="13" width="8.21875" style="9" hidden="1" customWidth="1"/>
    <col min="14" max="14" width="15.44140625" style="5" hidden="1" customWidth="1"/>
    <col min="15" max="15" width="9.109375" style="5" hidden="1" customWidth="1"/>
    <col min="16" max="16384" width="9.109375" style="5"/>
  </cols>
  <sheetData>
    <row r="1" spans="1:94" x14ac:dyDescent="0.3">
      <c r="A1" s="355"/>
      <c r="B1" s="356"/>
      <c r="C1" s="164" t="s">
        <v>783</v>
      </c>
      <c r="D1" s="355"/>
      <c r="E1" s="355"/>
      <c r="F1"/>
      <c r="G1" s="1"/>
      <c r="H1" s="1"/>
      <c r="I1" s="1"/>
      <c r="J1" s="2"/>
      <c r="K1" s="3"/>
      <c r="L1" s="3"/>
      <c r="M1" s="4"/>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row>
    <row r="2" spans="1:94" ht="14.25" hidden="1" customHeight="1" outlineLevel="1" x14ac:dyDescent="0.3">
      <c r="A2" s="6"/>
      <c r="B2" s="357"/>
      <c r="C2" s="168"/>
      <c r="D2" s="6"/>
      <c r="E2" s="6"/>
      <c r="F2" s="6"/>
      <c r="G2" s="6"/>
      <c r="H2" s="6"/>
      <c r="I2" s="6"/>
      <c r="J2" s="358"/>
      <c r="K2" s="170"/>
      <c r="L2" s="170"/>
      <c r="M2" s="4"/>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row>
    <row r="3" spans="1:94" ht="73.5" customHeight="1" collapsed="1" x14ac:dyDescent="0.3">
      <c r="A3" s="364" t="s">
        <v>224</v>
      </c>
      <c r="B3" s="172" t="s">
        <v>784</v>
      </c>
      <c r="C3" s="173" t="s">
        <v>62</v>
      </c>
      <c r="D3" s="230" t="s">
        <v>785</v>
      </c>
      <c r="E3" s="230" t="s">
        <v>786</v>
      </c>
      <c r="F3" s="175" t="s">
        <v>787</v>
      </c>
      <c r="G3" s="260" t="s">
        <v>788</v>
      </c>
      <c r="H3" s="176" t="s">
        <v>72</v>
      </c>
      <c r="I3" s="176" t="s">
        <v>74</v>
      </c>
      <c r="J3" s="177" t="s">
        <v>76</v>
      </c>
      <c r="K3" s="177" t="s">
        <v>789</v>
      </c>
      <c r="L3" s="177" t="s">
        <v>80</v>
      </c>
      <c r="M3" s="359" t="s">
        <v>790</v>
      </c>
      <c r="N3" s="179" t="s">
        <v>791</v>
      </c>
      <c r="O3" s="141" t="s">
        <v>66</v>
      </c>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row>
    <row r="4" spans="1:94" ht="13.8" x14ac:dyDescent="0.3">
      <c r="A4" s="360" t="s">
        <v>887</v>
      </c>
      <c r="B4" s="360"/>
      <c r="C4" s="182"/>
      <c r="D4" s="181"/>
      <c r="E4" s="181"/>
      <c r="F4" s="181"/>
      <c r="G4" s="181"/>
      <c r="H4" s="181"/>
      <c r="I4" s="181"/>
      <c r="J4" s="181"/>
      <c r="K4" s="181"/>
      <c r="L4" s="181"/>
      <c r="M4" s="143"/>
      <c r="N4" s="142"/>
      <c r="O4" s="142"/>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row>
    <row r="5" spans="1:94" ht="172.5" customHeight="1" x14ac:dyDescent="0.3">
      <c r="A5" s="123" t="s">
        <v>322</v>
      </c>
      <c r="B5" s="32" t="s">
        <v>323</v>
      </c>
      <c r="C5" s="199" t="s">
        <v>888</v>
      </c>
      <c r="D5" s="257" t="s">
        <v>256</v>
      </c>
      <c r="E5" s="302" t="s">
        <v>208</v>
      </c>
      <c r="F5" s="186" t="s">
        <v>889</v>
      </c>
      <c r="G5" s="126" t="s">
        <v>890</v>
      </c>
      <c r="H5" s="126" t="s">
        <v>891</v>
      </c>
      <c r="I5" s="126" t="s">
        <v>892</v>
      </c>
      <c r="J5" s="185" t="s">
        <v>797</v>
      </c>
      <c r="K5" s="124"/>
      <c r="L5" s="124"/>
      <c r="M5" s="135">
        <f t="shared" ref="M5" si="0">IF(J5="","0",IF(J5="Pass",1,IF(J5="Fail",0,IF(J5="TBD",0,IF(J5="N/A (Please provide reason)",1)))))</f>
        <v>0</v>
      </c>
      <c r="N5" s="133">
        <f>IF(AND(D5="M",J5="N/A (Please provide reason)"),1,0)</f>
        <v>0</v>
      </c>
      <c r="O5" s="145">
        <f>IF(E5 = "YES",1,0)</f>
        <v>1</v>
      </c>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row>
    <row r="6" spans="1:94" ht="36" customHeight="1" x14ac:dyDescent="0.3">
      <c r="A6" s="123" t="s">
        <v>325</v>
      </c>
      <c r="B6" s="437" t="s">
        <v>326</v>
      </c>
      <c r="C6" s="443" t="s">
        <v>893</v>
      </c>
      <c r="D6" s="365" t="s">
        <v>256</v>
      </c>
      <c r="E6" s="454" t="s">
        <v>208</v>
      </c>
      <c r="F6" s="441" t="s">
        <v>894</v>
      </c>
      <c r="G6" s="126" t="s">
        <v>327</v>
      </c>
      <c r="H6" s="441" t="s">
        <v>895</v>
      </c>
      <c r="I6" s="441" t="s">
        <v>896</v>
      </c>
      <c r="J6" s="185" t="s">
        <v>797</v>
      </c>
      <c r="K6" s="124"/>
      <c r="L6" s="124"/>
      <c r="M6" s="135">
        <f t="shared" ref="M6" si="1">IF(J6="","0",IF(J6="Pass",1,IF(J6="Fail",0,IF(J6="TBD",0,IF(J6="N/A (Please provide reason)",1)))))</f>
        <v>0</v>
      </c>
      <c r="N6" s="133">
        <f>IF(AND(D6="M",J6="N/A (Please provide reason)"),1,0)</f>
        <v>0</v>
      </c>
      <c r="O6" s="145">
        <f>IF(E6 = "YES",1,0)</f>
        <v>1</v>
      </c>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row>
    <row r="7" spans="1:94" ht="33.75" customHeight="1" x14ac:dyDescent="0.3">
      <c r="A7" s="123" t="s">
        <v>328</v>
      </c>
      <c r="B7" s="452"/>
      <c r="C7" s="460"/>
      <c r="D7" s="365" t="s">
        <v>256</v>
      </c>
      <c r="E7" s="455"/>
      <c r="F7" s="466"/>
      <c r="G7" s="126" t="s">
        <v>329</v>
      </c>
      <c r="H7" s="466"/>
      <c r="I7" s="466"/>
      <c r="J7" s="185" t="s">
        <v>797</v>
      </c>
      <c r="K7" s="124"/>
      <c r="L7" s="124"/>
      <c r="M7" s="135">
        <f t="shared" ref="M7:M10" si="2">IF(J7="","0",IF(J7="Pass",1,IF(J7="Fail",0,IF(J7="TBD",0,IF(J7="N/A (Please provide reason)",1)))))</f>
        <v>0</v>
      </c>
      <c r="N7" s="133">
        <f>IF(AND(D6="M",J7="N/A (Please provide reason)"),1,0)</f>
        <v>0</v>
      </c>
      <c r="O7" s="145">
        <f>IF(E6 = "YES",1,0)</f>
        <v>1</v>
      </c>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row>
    <row r="8" spans="1:94" ht="65.25" customHeight="1" x14ac:dyDescent="0.3">
      <c r="A8" s="123" t="s">
        <v>330</v>
      </c>
      <c r="B8" s="452"/>
      <c r="C8" s="460"/>
      <c r="D8" s="366" t="s">
        <v>298</v>
      </c>
      <c r="E8" s="455"/>
      <c r="F8" s="466"/>
      <c r="G8" s="126" t="s">
        <v>897</v>
      </c>
      <c r="H8" s="466"/>
      <c r="I8" s="466"/>
      <c r="J8" s="185" t="s">
        <v>797</v>
      </c>
      <c r="K8" s="124"/>
      <c r="L8" s="124"/>
      <c r="M8" s="135">
        <f t="shared" si="2"/>
        <v>0</v>
      </c>
      <c r="N8" s="133">
        <f>IF(AND(D6="M",J8="N/A (Please provide reason)"),1,0)</f>
        <v>0</v>
      </c>
      <c r="O8" s="145">
        <f>IF(E6 = "YES",1,0)</f>
        <v>1</v>
      </c>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row>
    <row r="9" spans="1:94" ht="33.75" customHeight="1" x14ac:dyDescent="0.3">
      <c r="A9" s="123" t="s">
        <v>332</v>
      </c>
      <c r="B9" s="452"/>
      <c r="C9" s="460"/>
      <c r="D9" s="365" t="s">
        <v>256</v>
      </c>
      <c r="E9" s="455"/>
      <c r="F9" s="466"/>
      <c r="G9" s="126" t="s">
        <v>333</v>
      </c>
      <c r="H9" s="466"/>
      <c r="I9" s="466"/>
      <c r="J9" s="185" t="s">
        <v>797</v>
      </c>
      <c r="K9" s="124"/>
      <c r="L9" s="124"/>
      <c r="M9" s="135">
        <f t="shared" si="2"/>
        <v>0</v>
      </c>
      <c r="N9" s="133">
        <f>IF(AND(D6="M",J9="N/A (Please provide reason)"),1,0)</f>
        <v>0</v>
      </c>
      <c r="O9" s="145">
        <f>IF(E6 = "YES",1,0)</f>
        <v>1</v>
      </c>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row>
    <row r="10" spans="1:94" ht="33" customHeight="1" x14ac:dyDescent="0.3">
      <c r="A10" s="123" t="s">
        <v>334</v>
      </c>
      <c r="B10" s="438"/>
      <c r="C10" s="457"/>
      <c r="D10" s="365" t="s">
        <v>256</v>
      </c>
      <c r="E10" s="456"/>
      <c r="F10" s="442"/>
      <c r="G10" s="126" t="s">
        <v>335</v>
      </c>
      <c r="H10" s="442"/>
      <c r="I10" s="442"/>
      <c r="J10" s="185" t="s">
        <v>797</v>
      </c>
      <c r="K10" s="124"/>
      <c r="L10" s="124"/>
      <c r="M10" s="135">
        <f t="shared" si="2"/>
        <v>0</v>
      </c>
      <c r="N10" s="133">
        <f>IF(AND(D6="M",J10="N/A (Please provide reason)"),1,0)</f>
        <v>0</v>
      </c>
      <c r="O10" s="145">
        <f>IF(E6 = "YES",1,0)</f>
        <v>1</v>
      </c>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row>
    <row r="11" spans="1:94" ht="156" customHeight="1" x14ac:dyDescent="0.3">
      <c r="A11" s="123" t="s">
        <v>336</v>
      </c>
      <c r="B11" s="437" t="s">
        <v>337</v>
      </c>
      <c r="C11" s="443" t="s">
        <v>898</v>
      </c>
      <c r="D11" s="445" t="s">
        <v>256</v>
      </c>
      <c r="E11" s="454" t="s">
        <v>208</v>
      </c>
      <c r="F11" s="441" t="s">
        <v>899</v>
      </c>
      <c r="G11" s="126" t="s">
        <v>338</v>
      </c>
      <c r="H11" s="126" t="s">
        <v>900</v>
      </c>
      <c r="I11" s="441" t="s">
        <v>901</v>
      </c>
      <c r="J11" s="185" t="s">
        <v>797</v>
      </c>
      <c r="K11" s="124"/>
      <c r="L11" s="124"/>
      <c r="M11" s="135">
        <f t="shared" ref="M11" si="3">IF(J11="","0",IF(J11="Pass",1,IF(J11="Fail",0,IF(J11="TBD",0,IF(J11="N/A (Please provide reason)",1)))))</f>
        <v>0</v>
      </c>
      <c r="N11" s="133">
        <f>IF(AND(D11="M",J11="N/A (Please provide reason)"),1,0)</f>
        <v>0</v>
      </c>
      <c r="O11" s="145">
        <f>IF(E11 = "YES",1,0)</f>
        <v>1</v>
      </c>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row>
    <row r="12" spans="1:94" ht="195.75" customHeight="1" x14ac:dyDescent="0.3">
      <c r="A12" s="123" t="s">
        <v>339</v>
      </c>
      <c r="B12" s="452"/>
      <c r="C12" s="460"/>
      <c r="D12" s="453"/>
      <c r="E12" s="455"/>
      <c r="F12" s="442"/>
      <c r="G12" s="126" t="s">
        <v>902</v>
      </c>
      <c r="H12" s="126" t="s">
        <v>903</v>
      </c>
      <c r="I12" s="442"/>
      <c r="J12" s="185" t="s">
        <v>797</v>
      </c>
      <c r="K12" s="124"/>
      <c r="L12" s="124"/>
      <c r="M12" s="135">
        <f t="shared" ref="M12:M18" si="4">IF(J12="","0",IF(J12="Pass",1,IF(J12="Fail",0,IF(J12="TBD",0,IF(J12="N/A (Please provide reason)",1)))))</f>
        <v>0</v>
      </c>
      <c r="N12" s="133">
        <f>IF(AND(D11="M",J12="N/A (Please provide reason)"),1,0)</f>
        <v>0</v>
      </c>
      <c r="O12" s="145">
        <f>IF(E11 = "YES",1,0)</f>
        <v>1</v>
      </c>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row>
    <row r="13" spans="1:94" ht="30" customHeight="1" x14ac:dyDescent="0.3">
      <c r="A13" s="467" t="s">
        <v>341</v>
      </c>
      <c r="B13" s="437" t="s">
        <v>342</v>
      </c>
      <c r="C13" s="443" t="s">
        <v>904</v>
      </c>
      <c r="D13" s="445" t="s">
        <v>256</v>
      </c>
      <c r="E13" s="454" t="s">
        <v>208</v>
      </c>
      <c r="F13" s="441" t="s">
        <v>905</v>
      </c>
      <c r="G13" s="441" t="s">
        <v>906</v>
      </c>
      <c r="H13" s="441" t="s">
        <v>907</v>
      </c>
      <c r="I13" s="441" t="s">
        <v>908</v>
      </c>
      <c r="J13" s="473" t="s">
        <v>797</v>
      </c>
      <c r="K13" s="473"/>
      <c r="L13" s="473"/>
      <c r="M13" s="478">
        <f t="shared" si="4"/>
        <v>0</v>
      </c>
      <c r="N13" s="476">
        <f>IF(AND(D13="M",J13="N/A (Please provide reason)"),1,0)</f>
        <v>0</v>
      </c>
      <c r="O13" s="470">
        <f>IF(E13 = "YES",1,0)</f>
        <v>1</v>
      </c>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row>
    <row r="14" spans="1:94" ht="30" customHeight="1" x14ac:dyDescent="0.3">
      <c r="A14" s="468"/>
      <c r="B14" s="452"/>
      <c r="C14" s="460"/>
      <c r="D14" s="453"/>
      <c r="E14" s="455"/>
      <c r="F14" s="466"/>
      <c r="G14" s="466"/>
      <c r="H14" s="466"/>
      <c r="I14" s="466"/>
      <c r="J14" s="474"/>
      <c r="K14" s="474"/>
      <c r="L14" s="474"/>
      <c r="M14" s="479"/>
      <c r="N14" s="477"/>
      <c r="O14" s="471"/>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row>
    <row r="15" spans="1:94" ht="30" customHeight="1" x14ac:dyDescent="0.3">
      <c r="A15" s="468"/>
      <c r="B15" s="452"/>
      <c r="C15" s="460"/>
      <c r="D15" s="453"/>
      <c r="E15" s="455"/>
      <c r="F15" s="466"/>
      <c r="G15" s="466"/>
      <c r="H15" s="466"/>
      <c r="I15" s="466"/>
      <c r="J15" s="474"/>
      <c r="K15" s="474"/>
      <c r="L15" s="474"/>
      <c r="M15" s="479"/>
      <c r="N15" s="477"/>
      <c r="O15" s="471"/>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row>
    <row r="16" spans="1:94" ht="186.75" customHeight="1" x14ac:dyDescent="0.3">
      <c r="A16" s="469"/>
      <c r="B16" s="452"/>
      <c r="C16" s="460"/>
      <c r="D16" s="453"/>
      <c r="E16" s="455"/>
      <c r="F16" s="466"/>
      <c r="G16" s="442"/>
      <c r="H16" s="442"/>
      <c r="I16" s="466"/>
      <c r="J16" s="475"/>
      <c r="K16" s="475"/>
      <c r="L16" s="475"/>
      <c r="M16" s="480"/>
      <c r="N16" s="477"/>
      <c r="O16" s="472"/>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row>
    <row r="17" spans="1:94" ht="366" customHeight="1" x14ac:dyDescent="0.3">
      <c r="A17" s="325" t="s">
        <v>344</v>
      </c>
      <c r="B17" s="291" t="s">
        <v>345</v>
      </c>
      <c r="C17" s="199" t="s">
        <v>909</v>
      </c>
      <c r="D17" s="257" t="s">
        <v>256</v>
      </c>
      <c r="E17" s="302" t="s">
        <v>208</v>
      </c>
      <c r="F17" s="186" t="s">
        <v>910</v>
      </c>
      <c r="G17" s="126" t="s">
        <v>346</v>
      </c>
      <c r="H17" s="126" t="s">
        <v>911</v>
      </c>
      <c r="I17" s="186" t="s">
        <v>912</v>
      </c>
      <c r="J17" s="185" t="s">
        <v>797</v>
      </c>
      <c r="K17" s="124"/>
      <c r="L17" s="124"/>
      <c r="M17" s="135">
        <f t="shared" si="4"/>
        <v>0</v>
      </c>
      <c r="N17" s="42">
        <f>IF(AND(D17="M",J17="N/A (Please provide reason)"),1,0)</f>
        <v>0</v>
      </c>
      <c r="O17" s="145">
        <f>IF(E17 = "YES",1,0)</f>
        <v>1</v>
      </c>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row>
    <row r="18" spans="1:94" ht="113.25" customHeight="1" x14ac:dyDescent="0.3">
      <c r="A18" s="325" t="s">
        <v>347</v>
      </c>
      <c r="B18" s="140" t="s">
        <v>348</v>
      </c>
      <c r="C18" s="136" t="s">
        <v>913</v>
      </c>
      <c r="D18" s="125" t="s">
        <v>256</v>
      </c>
      <c r="E18" s="262" t="s">
        <v>208</v>
      </c>
      <c r="F18" s="124" t="s">
        <v>910</v>
      </c>
      <c r="G18" s="126" t="s">
        <v>349</v>
      </c>
      <c r="H18" s="126" t="s">
        <v>914</v>
      </c>
      <c r="I18" s="126" t="s">
        <v>915</v>
      </c>
      <c r="J18" s="185" t="s">
        <v>797</v>
      </c>
      <c r="K18" s="124"/>
      <c r="L18" s="124"/>
      <c r="M18" s="135">
        <f t="shared" si="4"/>
        <v>0</v>
      </c>
      <c r="N18" s="42">
        <f>IF(AND(D18="M",J18="N/A (Please provide reason)"),1,0)</f>
        <v>0</v>
      </c>
      <c r="O18" s="145">
        <f>IF(E18 = "YES",1,0)</f>
        <v>1</v>
      </c>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row>
    <row r="19" spans="1:94" ht="147.75" customHeight="1" x14ac:dyDescent="0.3">
      <c r="A19" s="123" t="s">
        <v>350</v>
      </c>
      <c r="B19" s="136" t="s">
        <v>351</v>
      </c>
      <c r="C19" s="136" t="s">
        <v>916</v>
      </c>
      <c r="D19" s="125" t="s">
        <v>256</v>
      </c>
      <c r="E19" s="262" t="s">
        <v>208</v>
      </c>
      <c r="F19" s="186" t="s">
        <v>917</v>
      </c>
      <c r="G19" s="126" t="s">
        <v>352</v>
      </c>
      <c r="H19" s="126" t="s">
        <v>918</v>
      </c>
      <c r="I19" s="126" t="s">
        <v>919</v>
      </c>
      <c r="J19" s="185" t="s">
        <v>797</v>
      </c>
      <c r="K19" s="124"/>
      <c r="L19" s="124"/>
      <c r="M19" s="135">
        <f t="shared" ref="M19" si="5">IF(J19="","0",IF(J19="Pass",1,IF(J19="Fail",0,IF(J19="TBD",0,IF(J19="N/A (Please provide reason)",1)))))</f>
        <v>0</v>
      </c>
      <c r="N19" s="42">
        <f>IF(AND(D19="M",J19="N/A (Please provide reason)"),1,0)</f>
        <v>0</v>
      </c>
      <c r="O19" s="145">
        <f>IF(E19 = "YES",1,0)</f>
        <v>1</v>
      </c>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row>
    <row r="20" spans="1:94" ht="13.35" customHeight="1" x14ac:dyDescent="0.3">
      <c r="A20" s="360" t="s">
        <v>920</v>
      </c>
      <c r="B20" s="360"/>
      <c r="C20" s="181"/>
      <c r="D20" s="181"/>
      <c r="E20" s="181"/>
      <c r="F20" s="181"/>
      <c r="G20" s="181"/>
      <c r="H20" s="181"/>
      <c r="I20" s="181"/>
      <c r="J20" s="143"/>
      <c r="K20" s="361"/>
      <c r="L20" s="361"/>
      <c r="M20" s="143"/>
      <c r="N20" s="143"/>
      <c r="O20" s="143"/>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row>
    <row r="21" spans="1:94" ht="13.8" x14ac:dyDescent="0.3">
      <c r="A21" s="35"/>
      <c r="B21" s="35"/>
      <c r="C21" s="36"/>
      <c r="D21" s="36"/>
      <c r="E21" s="36"/>
      <c r="F21" s="36"/>
      <c r="G21" s="36"/>
      <c r="H21" s="36"/>
      <c r="I21" s="36"/>
      <c r="J21" s="37"/>
      <c r="K21" s="38"/>
      <c r="L21" s="38"/>
      <c r="M21" s="37"/>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row>
    <row r="22" spans="1:94" ht="13.8" x14ac:dyDescent="0.3">
      <c r="A22" s="33"/>
      <c r="B22" s="33"/>
      <c r="C22" s="34"/>
      <c r="D22" s="34"/>
      <c r="E22" s="34"/>
      <c r="F22" s="34"/>
      <c r="G22" s="34"/>
      <c r="H22" s="34"/>
      <c r="I22" s="34"/>
      <c r="J22" s="192" t="s">
        <v>879</v>
      </c>
      <c r="K22" s="152" t="s">
        <v>66</v>
      </c>
      <c r="L22" s="39"/>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row>
    <row r="23" spans="1:94" x14ac:dyDescent="0.3">
      <c r="A23" s="87"/>
      <c r="B23" s="88"/>
      <c r="C23" s="89"/>
      <c r="D23" s="88"/>
      <c r="E23" s="88"/>
      <c r="F23" s="87"/>
      <c r="G23" s="88"/>
      <c r="H23" s="88"/>
      <c r="I23" s="88"/>
      <c r="J23" s="195" t="s">
        <v>797</v>
      </c>
      <c r="K23" s="91" t="s">
        <v>880</v>
      </c>
      <c r="L23" s="194">
        <f>SUM(L24:L25)</f>
        <v>11</v>
      </c>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row>
    <row r="24" spans="1:94" x14ac:dyDescent="0.3">
      <c r="A24" s="87"/>
      <c r="B24" s="88"/>
      <c r="C24" s="89"/>
      <c r="D24" s="88"/>
      <c r="E24" s="88"/>
      <c r="F24" s="87"/>
      <c r="G24" s="88"/>
      <c r="H24" s="88"/>
      <c r="I24" s="88"/>
      <c r="J24" s="362" t="s">
        <v>882</v>
      </c>
      <c r="K24" s="91" t="s">
        <v>881</v>
      </c>
      <c r="L24" s="194">
        <f>COUNTIFS(M1:M18,0,O1:O18,1)</f>
        <v>11</v>
      </c>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row>
    <row r="25" spans="1:94" ht="27.75" customHeight="1" x14ac:dyDescent="0.3">
      <c r="A25" s="87"/>
      <c r="B25" s="88"/>
      <c r="C25" s="89"/>
      <c r="D25" s="88"/>
      <c r="E25" s="88"/>
      <c r="F25" s="87"/>
      <c r="G25" s="88"/>
      <c r="H25" s="88"/>
      <c r="I25" s="88"/>
      <c r="J25" s="195" t="s">
        <v>884</v>
      </c>
      <c r="K25" s="92" t="s">
        <v>883</v>
      </c>
      <c r="L25" s="194">
        <f>COUNTIFS(M1:M18,1,O1:O18,1)</f>
        <v>0</v>
      </c>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row>
    <row r="26" spans="1:94" x14ac:dyDescent="0.3">
      <c r="A26" s="87"/>
      <c r="B26" s="88"/>
      <c r="C26" s="89"/>
      <c r="D26" s="88"/>
      <c r="E26" s="88"/>
      <c r="F26" s="87"/>
      <c r="G26" s="88"/>
      <c r="H26" s="88"/>
      <c r="I26" s="88"/>
      <c r="J26" s="363" t="s">
        <v>886</v>
      </c>
      <c r="K26" s="92" t="s">
        <v>885</v>
      </c>
      <c r="L26" s="196">
        <f>SUM(L25/L23)</f>
        <v>0</v>
      </c>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row>
    <row r="27" spans="1:94" ht="27.6" customHeight="1" x14ac:dyDescent="0.3">
      <c r="A27" s="87"/>
      <c r="B27" s="88"/>
      <c r="C27" s="89"/>
      <c r="D27" s="88"/>
      <c r="E27" s="88"/>
      <c r="F27" s="87"/>
      <c r="G27" s="88"/>
      <c r="H27" s="88"/>
      <c r="I27" s="88"/>
      <c r="J27" s="11"/>
      <c r="K27" s="152"/>
      <c r="L27" s="152"/>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row>
    <row r="28" spans="1:94" x14ac:dyDescent="0.3">
      <c r="A28" s="87"/>
      <c r="B28" s="88"/>
      <c r="C28" s="89"/>
      <c r="D28" s="88"/>
      <c r="E28" s="88"/>
      <c r="F28" s="87"/>
      <c r="G28" s="88"/>
      <c r="H28" s="88"/>
      <c r="I28" s="88"/>
      <c r="J28" s="88"/>
      <c r="K28" s="152"/>
      <c r="L28" s="152"/>
      <c r="M28" s="88" t="s">
        <v>0</v>
      </c>
      <c r="N28" s="88" t="s">
        <v>0</v>
      </c>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row>
    <row r="29" spans="1:94" x14ac:dyDescent="0.3">
      <c r="A29" s="87"/>
      <c r="B29" s="88"/>
      <c r="C29" s="89"/>
      <c r="D29" s="88"/>
      <c r="E29" s="88"/>
      <c r="F29" s="87"/>
      <c r="G29" s="88"/>
      <c r="H29" s="88"/>
      <c r="I29" s="88"/>
      <c r="J29" s="88"/>
      <c r="K29" s="152"/>
      <c r="L29" s="152"/>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row>
    <row r="30" spans="1:94" x14ac:dyDescent="0.3">
      <c r="A30" s="87"/>
      <c r="B30" s="88"/>
      <c r="C30" s="89"/>
      <c r="D30" s="88"/>
      <c r="E30" s="88"/>
      <c r="F30" s="87"/>
      <c r="G30" s="88"/>
      <c r="H30" s="88"/>
      <c r="I30" s="88"/>
      <c r="J30" s="88"/>
      <c r="K30" s="152"/>
      <c r="L30" s="152"/>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row>
    <row r="31" spans="1:94" x14ac:dyDescent="0.3">
      <c r="A31" s="87"/>
      <c r="B31" s="88"/>
      <c r="C31" s="89"/>
      <c r="D31" s="88"/>
      <c r="E31" s="88"/>
      <c r="F31" s="87"/>
      <c r="G31" s="88"/>
      <c r="H31" s="88"/>
      <c r="I31" s="88"/>
      <c r="J31" s="88"/>
      <c r="K31" s="152"/>
      <c r="L31" s="152"/>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row>
    <row r="32" spans="1:94" x14ac:dyDescent="0.3">
      <c r="A32" s="87"/>
      <c r="B32" s="88"/>
      <c r="C32" s="89"/>
      <c r="D32" s="88"/>
      <c r="E32" s="88"/>
      <c r="F32" s="87"/>
      <c r="G32" s="88"/>
      <c r="H32" s="88"/>
      <c r="I32" s="88"/>
      <c r="J32" s="88"/>
      <c r="K32" s="152"/>
      <c r="L32" s="152"/>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row>
    <row r="33" spans="1:94" x14ac:dyDescent="0.3">
      <c r="A33" s="87"/>
      <c r="B33" s="88"/>
      <c r="C33" s="89"/>
      <c r="D33" s="88"/>
      <c r="E33" s="88"/>
      <c r="F33" s="87"/>
      <c r="G33" s="88"/>
      <c r="H33" s="88"/>
      <c r="I33" s="88"/>
      <c r="J33" s="88"/>
      <c r="K33" s="152"/>
      <c r="L33" s="152"/>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row>
    <row r="34" spans="1:94" x14ac:dyDescent="0.3">
      <c r="A34" s="87"/>
      <c r="B34" s="88"/>
      <c r="C34" s="89"/>
      <c r="D34" s="88"/>
      <c r="E34" s="88"/>
      <c r="F34" s="87"/>
      <c r="G34" s="88"/>
      <c r="H34" s="88"/>
      <c r="I34" s="88"/>
      <c r="J34" s="88"/>
      <c r="K34" s="152"/>
      <c r="L34" s="152"/>
      <c r="M34" s="90"/>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row>
    <row r="35" spans="1:94" x14ac:dyDescent="0.3">
      <c r="A35" s="87"/>
      <c r="B35" s="88"/>
      <c r="C35" s="89"/>
      <c r="D35" s="88"/>
      <c r="E35" s="88"/>
      <c r="F35" s="87"/>
      <c r="G35" s="88"/>
      <c r="H35" s="88"/>
      <c r="I35" s="88"/>
      <c r="J35" s="88"/>
      <c r="K35" s="152"/>
      <c r="L35" s="152"/>
      <c r="M35" s="90"/>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row>
    <row r="36" spans="1:94" x14ac:dyDescent="0.3">
      <c r="A36" s="87"/>
      <c r="B36" s="88"/>
      <c r="C36" s="89"/>
      <c r="D36" s="88"/>
      <c r="E36" s="88"/>
      <c r="F36" s="87"/>
      <c r="G36" s="88"/>
      <c r="H36" s="88"/>
      <c r="I36" s="88"/>
      <c r="J36" s="88"/>
      <c r="K36" s="88"/>
      <c r="L36" s="88"/>
      <c r="M36" s="90"/>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row>
    <row r="37" spans="1:94" x14ac:dyDescent="0.3">
      <c r="A37" s="87"/>
      <c r="B37" s="88"/>
      <c r="C37" s="89"/>
      <c r="D37" s="88"/>
      <c r="E37" s="88"/>
      <c r="F37" s="87"/>
      <c r="G37" s="88"/>
      <c r="H37" s="88"/>
      <c r="I37" s="88"/>
      <c r="J37" s="88"/>
      <c r="K37" s="88"/>
      <c r="L37" s="88"/>
      <c r="M37" s="90"/>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row>
    <row r="38" spans="1:94" x14ac:dyDescent="0.3">
      <c r="A38" s="87"/>
      <c r="B38" s="88"/>
      <c r="C38" s="89"/>
      <c r="D38" s="88"/>
      <c r="E38" s="88"/>
      <c r="F38" s="87"/>
      <c r="G38" s="88"/>
      <c r="H38" s="88"/>
      <c r="I38" s="88"/>
      <c r="J38" s="88"/>
      <c r="K38" s="88"/>
      <c r="L38" s="88"/>
      <c r="M38" s="90"/>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row>
    <row r="39" spans="1:94" x14ac:dyDescent="0.3">
      <c r="A39" s="87"/>
      <c r="B39" s="88"/>
      <c r="C39" s="89"/>
      <c r="D39" s="88"/>
      <c r="E39" s="88"/>
      <c r="F39" s="87"/>
      <c r="G39" s="88"/>
      <c r="H39" s="88"/>
      <c r="I39" s="88"/>
      <c r="J39" s="88"/>
      <c r="K39" s="88"/>
      <c r="L39" s="88"/>
      <c r="M39" s="90"/>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row>
    <row r="40" spans="1:94" x14ac:dyDescent="0.3">
      <c r="A40" s="87"/>
      <c r="B40" s="88"/>
      <c r="C40" s="89"/>
      <c r="D40" s="88"/>
      <c r="E40" s="88"/>
      <c r="F40" s="87"/>
      <c r="G40" s="88"/>
      <c r="H40" s="88"/>
      <c r="I40" s="88"/>
      <c r="J40" s="88"/>
      <c r="K40" s="88"/>
      <c r="L40" s="88"/>
      <c r="M40" s="90"/>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row>
    <row r="41" spans="1:94" x14ac:dyDescent="0.3">
      <c r="A41" s="87"/>
      <c r="B41" s="88"/>
      <c r="C41" s="89"/>
      <c r="D41" s="88"/>
      <c r="E41" s="88"/>
      <c r="F41" s="87"/>
      <c r="G41" s="88"/>
      <c r="H41" s="88"/>
      <c r="I41" s="88"/>
      <c r="J41" s="88"/>
      <c r="K41" s="88"/>
      <c r="L41" s="88"/>
      <c r="M41" s="90"/>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row>
    <row r="42" spans="1:94" x14ac:dyDescent="0.3">
      <c r="A42" s="87"/>
      <c r="B42" s="88"/>
      <c r="C42" s="89"/>
      <c r="D42" s="88"/>
      <c r="E42" s="88"/>
      <c r="F42" s="87"/>
      <c r="G42" s="88"/>
      <c r="H42" s="88"/>
      <c r="I42" s="88"/>
      <c r="J42" s="88"/>
      <c r="K42" s="88"/>
      <c r="L42" s="88"/>
      <c r="M42" s="90"/>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row>
    <row r="43" spans="1:94" x14ac:dyDescent="0.3">
      <c r="A43" s="87"/>
      <c r="B43" s="88"/>
      <c r="C43" s="89"/>
      <c r="D43" s="88"/>
      <c r="E43" s="88"/>
      <c r="F43" s="87"/>
      <c r="G43" s="88"/>
      <c r="H43" s="88"/>
      <c r="I43" s="88"/>
      <c r="J43" s="88"/>
      <c r="K43" s="88"/>
      <c r="L43" s="88"/>
      <c r="M43" s="90"/>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row>
    <row r="44" spans="1:94" x14ac:dyDescent="0.3">
      <c r="A44" s="87"/>
      <c r="B44" s="88"/>
      <c r="C44" s="89"/>
      <c r="D44" s="88"/>
      <c r="E44" s="88"/>
      <c r="F44" s="87"/>
      <c r="G44" s="88"/>
      <c r="H44" s="88"/>
      <c r="I44" s="88"/>
      <c r="J44" s="88"/>
      <c r="K44" s="88"/>
      <c r="L44" s="88"/>
      <c r="M44" s="90"/>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row>
    <row r="45" spans="1:94" x14ac:dyDescent="0.3">
      <c r="A45" s="87"/>
      <c r="B45" s="88"/>
      <c r="C45" s="89"/>
      <c r="D45" s="88"/>
      <c r="E45" s="88"/>
      <c r="F45" s="87"/>
      <c r="G45" s="88"/>
      <c r="H45" s="88"/>
      <c r="I45" s="88"/>
      <c r="J45" s="88"/>
      <c r="K45" s="88"/>
      <c r="L45" s="88"/>
      <c r="M45" s="90"/>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row>
    <row r="46" spans="1:94" x14ac:dyDescent="0.3">
      <c r="A46" s="87"/>
      <c r="B46" s="88"/>
      <c r="C46" s="89"/>
      <c r="D46" s="88"/>
      <c r="E46" s="88"/>
      <c r="F46" s="87"/>
      <c r="G46" s="88"/>
      <c r="H46" s="88"/>
      <c r="I46" s="88"/>
      <c r="J46" s="88"/>
      <c r="K46" s="88"/>
      <c r="L46" s="88"/>
      <c r="M46" s="90"/>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row>
    <row r="47" spans="1:94" x14ac:dyDescent="0.3">
      <c r="A47" s="87"/>
      <c r="B47" s="88"/>
      <c r="C47" s="89"/>
      <c r="D47" s="88"/>
      <c r="E47" s="88"/>
      <c r="F47" s="87"/>
      <c r="G47" s="88"/>
      <c r="H47" s="88"/>
      <c r="I47" s="88"/>
      <c r="J47" s="88"/>
      <c r="K47" s="88"/>
      <c r="L47" s="88"/>
      <c r="M47" s="90"/>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row>
    <row r="48" spans="1:94" x14ac:dyDescent="0.3">
      <c r="A48" s="87"/>
      <c r="B48" s="88"/>
      <c r="C48" s="89"/>
      <c r="D48" s="88"/>
      <c r="E48" s="88"/>
      <c r="F48" s="87"/>
      <c r="G48" s="88"/>
      <c r="H48" s="88"/>
      <c r="I48" s="88"/>
      <c r="J48" s="88"/>
      <c r="K48" s="88"/>
      <c r="L48" s="88"/>
      <c r="M48" s="90"/>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row>
    <row r="49" spans="1:94" x14ac:dyDescent="0.3">
      <c r="A49" s="87"/>
      <c r="B49" s="88"/>
      <c r="C49" s="89"/>
      <c r="D49" s="88"/>
      <c r="E49" s="88"/>
      <c r="F49" s="87"/>
      <c r="G49" s="88"/>
      <c r="H49" s="88"/>
      <c r="I49" s="88"/>
      <c r="J49" s="88"/>
      <c r="K49" s="88"/>
      <c r="L49" s="88"/>
      <c r="M49" s="90"/>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row>
    <row r="50" spans="1:94" x14ac:dyDescent="0.3">
      <c r="A50" s="87"/>
      <c r="B50" s="88"/>
      <c r="C50" s="89"/>
      <c r="D50" s="88"/>
      <c r="E50" s="88"/>
      <c r="F50" s="87"/>
      <c r="G50" s="88"/>
      <c r="H50" s="88"/>
      <c r="I50" s="88"/>
      <c r="J50" s="88"/>
      <c r="K50" s="88"/>
      <c r="L50" s="88"/>
      <c r="M50" s="90"/>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row>
    <row r="51" spans="1:94" x14ac:dyDescent="0.3">
      <c r="A51" s="87"/>
      <c r="B51" s="88"/>
      <c r="C51" s="89"/>
      <c r="D51" s="88"/>
      <c r="E51" s="88"/>
      <c r="F51" s="87"/>
      <c r="G51" s="88"/>
      <c r="H51" s="88"/>
      <c r="I51" s="88"/>
      <c r="J51" s="88"/>
      <c r="K51" s="88"/>
      <c r="L51" s="88"/>
      <c r="M51" s="90"/>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row>
    <row r="52" spans="1:94" x14ac:dyDescent="0.3">
      <c r="A52" s="87"/>
      <c r="B52" s="88"/>
      <c r="C52" s="89"/>
      <c r="D52" s="88"/>
      <c r="E52" s="88"/>
      <c r="F52" s="87"/>
      <c r="G52" s="88"/>
      <c r="H52" s="88"/>
      <c r="I52" s="88"/>
      <c r="J52" s="88"/>
      <c r="K52" s="88"/>
      <c r="L52" s="88"/>
      <c r="M52" s="90"/>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row>
    <row r="53" spans="1:94" x14ac:dyDescent="0.3">
      <c r="A53" s="87"/>
      <c r="B53" s="88"/>
      <c r="C53" s="89"/>
      <c r="D53" s="88"/>
      <c r="E53" s="88"/>
      <c r="F53" s="87"/>
      <c r="G53" s="88"/>
      <c r="H53" s="88"/>
      <c r="I53" s="88"/>
      <c r="J53" s="88"/>
      <c r="K53" s="88"/>
      <c r="L53" s="88"/>
      <c r="M53" s="90"/>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row>
    <row r="54" spans="1:94" x14ac:dyDescent="0.3">
      <c r="A54" s="87"/>
      <c r="B54" s="88"/>
      <c r="C54" s="89"/>
      <c r="D54" s="88"/>
      <c r="E54" s="88"/>
      <c r="F54" s="87"/>
      <c r="G54" s="88"/>
      <c r="H54" s="88"/>
      <c r="I54" s="88"/>
      <c r="J54" s="88"/>
      <c r="K54" s="88"/>
      <c r="L54" s="88"/>
      <c r="M54" s="90"/>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row>
    <row r="55" spans="1:94" x14ac:dyDescent="0.3">
      <c r="A55" s="87"/>
      <c r="B55" s="88"/>
      <c r="C55" s="89"/>
      <c r="D55" s="88"/>
      <c r="E55" s="88"/>
      <c r="F55" s="87"/>
      <c r="G55" s="88"/>
      <c r="H55" s="88"/>
      <c r="I55" s="88"/>
      <c r="J55" s="88"/>
      <c r="K55" s="88"/>
      <c r="L55" s="88"/>
      <c r="M55" s="90"/>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row>
    <row r="56" spans="1:94" x14ac:dyDescent="0.3">
      <c r="A56" s="87"/>
      <c r="B56" s="88"/>
      <c r="C56" s="89"/>
      <c r="D56" s="88"/>
      <c r="E56" s="88"/>
      <c r="F56" s="87"/>
      <c r="G56" s="88"/>
      <c r="H56" s="88"/>
      <c r="I56" s="88"/>
      <c r="J56" s="88"/>
      <c r="K56" s="88"/>
      <c r="L56" s="88"/>
      <c r="M56" s="90"/>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row>
    <row r="57" spans="1:94" x14ac:dyDescent="0.3">
      <c r="A57" s="87"/>
      <c r="B57" s="88"/>
      <c r="C57" s="89"/>
      <c r="D57" s="88"/>
      <c r="E57" s="88"/>
      <c r="F57" s="87"/>
      <c r="G57" s="88"/>
      <c r="H57" s="88"/>
      <c r="I57" s="88"/>
      <c r="J57" s="88"/>
      <c r="K57" s="88"/>
      <c r="L57" s="88"/>
      <c r="M57" s="90"/>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row>
    <row r="58" spans="1:94" x14ac:dyDescent="0.3">
      <c r="A58" s="87"/>
      <c r="B58" s="88"/>
      <c r="C58" s="89"/>
      <c r="D58" s="88"/>
      <c r="E58" s="88"/>
      <c r="F58" s="87"/>
      <c r="G58" s="88"/>
      <c r="H58" s="88"/>
      <c r="I58" s="88"/>
      <c r="J58" s="88"/>
      <c r="K58" s="88"/>
      <c r="L58" s="88"/>
      <c r="M58" s="90"/>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row>
    <row r="59" spans="1:94" x14ac:dyDescent="0.3">
      <c r="A59" s="87"/>
      <c r="B59" s="88"/>
      <c r="C59" s="89"/>
      <c r="D59" s="88"/>
      <c r="E59" s="88"/>
      <c r="F59" s="87"/>
      <c r="G59" s="88"/>
      <c r="H59" s="88"/>
      <c r="I59" s="88"/>
      <c r="J59" s="88"/>
      <c r="K59" s="88"/>
      <c r="L59" s="88"/>
      <c r="M59" s="90"/>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row>
    <row r="60" spans="1:94" x14ac:dyDescent="0.3">
      <c r="A60" s="87"/>
      <c r="B60" s="88"/>
      <c r="C60" s="89"/>
      <c r="D60" s="88"/>
      <c r="E60" s="88"/>
      <c r="F60" s="87"/>
      <c r="G60" s="88"/>
      <c r="H60" s="88"/>
      <c r="I60" s="88"/>
      <c r="J60" s="88"/>
      <c r="K60" s="88"/>
      <c r="L60" s="88"/>
      <c r="M60" s="90"/>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row>
    <row r="61" spans="1:94" x14ac:dyDescent="0.3">
      <c r="A61" s="87"/>
      <c r="B61" s="88"/>
      <c r="C61" s="89"/>
      <c r="D61" s="88"/>
      <c r="E61" s="88"/>
      <c r="F61" s="87"/>
      <c r="G61" s="88"/>
      <c r="H61" s="88"/>
      <c r="I61" s="88"/>
      <c r="J61" s="88"/>
      <c r="K61" s="88"/>
      <c r="L61" s="88"/>
      <c r="M61" s="90"/>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row>
    <row r="62" spans="1:94" x14ac:dyDescent="0.3">
      <c r="A62" s="87"/>
      <c r="B62" s="88"/>
      <c r="C62" s="89"/>
      <c r="D62" s="88"/>
      <c r="E62" s="88"/>
      <c r="F62" s="87"/>
      <c r="G62" s="88"/>
      <c r="H62" s="88"/>
      <c r="I62" s="88"/>
      <c r="J62" s="88"/>
      <c r="K62" s="88"/>
      <c r="L62" s="88"/>
      <c r="M62" s="90"/>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row>
    <row r="63" spans="1:94" x14ac:dyDescent="0.3">
      <c r="A63" s="87"/>
      <c r="B63" s="88"/>
      <c r="C63" s="89"/>
      <c r="D63" s="88"/>
      <c r="E63" s="88"/>
      <c r="F63" s="87"/>
      <c r="G63" s="88"/>
      <c r="H63" s="88"/>
      <c r="I63" s="88"/>
      <c r="J63" s="88"/>
      <c r="K63" s="88"/>
      <c r="L63" s="88"/>
      <c r="M63" s="90"/>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row>
    <row r="64" spans="1:94" x14ac:dyDescent="0.3">
      <c r="A64" s="87"/>
      <c r="B64" s="88"/>
      <c r="C64" s="89"/>
      <c r="D64" s="88"/>
      <c r="E64" s="88"/>
      <c r="F64" s="87"/>
      <c r="G64" s="88"/>
      <c r="H64" s="88"/>
      <c r="I64" s="88"/>
      <c r="J64" s="88"/>
      <c r="K64" s="88"/>
      <c r="L64" s="88"/>
      <c r="M64" s="90"/>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row>
    <row r="65" spans="1:94" x14ac:dyDescent="0.3">
      <c r="A65" s="87"/>
      <c r="B65" s="88"/>
      <c r="C65" s="89"/>
      <c r="D65" s="88"/>
      <c r="E65" s="88"/>
      <c r="F65" s="87"/>
      <c r="G65" s="88"/>
      <c r="H65" s="88"/>
      <c r="I65" s="88"/>
      <c r="J65" s="88"/>
      <c r="K65" s="88"/>
      <c r="L65" s="88"/>
      <c r="M65" s="90"/>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row>
    <row r="66" spans="1:94" x14ac:dyDescent="0.3">
      <c r="A66" s="87"/>
      <c r="B66" s="88"/>
      <c r="C66" s="89"/>
      <c r="D66" s="88"/>
      <c r="E66" s="88"/>
      <c r="F66" s="87"/>
      <c r="G66" s="88"/>
      <c r="H66" s="88"/>
      <c r="I66" s="88"/>
      <c r="J66" s="88"/>
      <c r="K66" s="88"/>
      <c r="L66" s="88"/>
      <c r="M66" s="90"/>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row>
    <row r="67" spans="1:94" x14ac:dyDescent="0.3">
      <c r="A67" s="87"/>
      <c r="B67" s="88"/>
      <c r="C67" s="89"/>
      <c r="D67" s="88"/>
      <c r="E67" s="88"/>
      <c r="F67" s="87"/>
      <c r="G67" s="88"/>
      <c r="H67" s="88"/>
      <c r="I67" s="88"/>
      <c r="J67" s="88"/>
      <c r="K67" s="88"/>
      <c r="L67" s="88"/>
      <c r="M67" s="90"/>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row>
    <row r="68" spans="1:94" x14ac:dyDescent="0.3">
      <c r="A68" s="87"/>
      <c r="B68" s="88"/>
      <c r="C68" s="89"/>
      <c r="D68" s="88"/>
      <c r="E68" s="88"/>
      <c r="F68" s="87"/>
      <c r="G68" s="88"/>
      <c r="H68" s="88"/>
      <c r="I68" s="88"/>
      <c r="J68" s="88"/>
      <c r="K68" s="88"/>
      <c r="L68" s="88"/>
      <c r="M68" s="90"/>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row>
    <row r="69" spans="1:94" x14ac:dyDescent="0.3">
      <c r="A69" s="87"/>
      <c r="B69" s="88"/>
      <c r="C69" s="89"/>
      <c r="D69" s="88"/>
      <c r="E69" s="88"/>
      <c r="F69" s="87"/>
      <c r="G69" s="88"/>
      <c r="H69" s="88"/>
      <c r="I69" s="88"/>
      <c r="J69" s="88"/>
      <c r="K69" s="88"/>
      <c r="L69" s="88"/>
      <c r="M69" s="90"/>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row>
    <row r="70" spans="1:94" x14ac:dyDescent="0.3">
      <c r="A70" s="87"/>
      <c r="B70" s="88"/>
      <c r="C70" s="89"/>
      <c r="D70" s="88"/>
      <c r="E70" s="88"/>
      <c r="F70" s="87"/>
      <c r="G70" s="88"/>
      <c r="H70" s="88"/>
      <c r="I70" s="88"/>
      <c r="J70" s="88"/>
      <c r="K70" s="88"/>
      <c r="L70" s="88"/>
      <c r="M70" s="90"/>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row>
    <row r="71" spans="1:94" x14ac:dyDescent="0.3">
      <c r="A71" s="87"/>
      <c r="B71" s="88"/>
      <c r="C71" s="89"/>
      <c r="D71" s="88"/>
      <c r="E71" s="88"/>
      <c r="F71" s="87"/>
      <c r="G71" s="88"/>
      <c r="H71" s="88"/>
      <c r="I71" s="88"/>
      <c r="J71" s="88"/>
      <c r="K71" s="88"/>
      <c r="L71" s="88"/>
      <c r="M71" s="90"/>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row>
    <row r="72" spans="1:94" x14ac:dyDescent="0.3">
      <c r="A72" s="87"/>
      <c r="B72" s="88"/>
      <c r="C72" s="89"/>
      <c r="D72" s="88"/>
      <c r="E72" s="88"/>
      <c r="F72" s="87"/>
      <c r="G72" s="88"/>
      <c r="H72" s="88"/>
      <c r="I72" s="88"/>
      <c r="J72" s="88"/>
      <c r="K72" s="88"/>
      <c r="L72" s="88"/>
      <c r="M72" s="90"/>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row>
    <row r="73" spans="1:94" x14ac:dyDescent="0.3">
      <c r="A73" s="87"/>
      <c r="B73" s="88"/>
      <c r="C73" s="89"/>
      <c r="D73" s="88"/>
      <c r="E73" s="88"/>
      <c r="F73" s="87"/>
      <c r="G73" s="88"/>
      <c r="H73" s="88"/>
      <c r="I73" s="88"/>
      <c r="J73" s="88"/>
      <c r="K73" s="88"/>
      <c r="L73" s="88"/>
      <c r="M73" s="90"/>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row>
    <row r="74" spans="1:94" x14ac:dyDescent="0.3">
      <c r="A74" s="87"/>
      <c r="B74" s="88"/>
      <c r="C74" s="89"/>
      <c r="D74" s="88"/>
      <c r="E74" s="88"/>
      <c r="F74" s="87"/>
      <c r="G74" s="88"/>
      <c r="H74" s="88"/>
      <c r="I74" s="88"/>
      <c r="J74" s="88"/>
      <c r="K74" s="88"/>
      <c r="L74" s="88"/>
      <c r="M74" s="90"/>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row>
    <row r="75" spans="1:94" x14ac:dyDescent="0.3">
      <c r="A75" s="87"/>
      <c r="B75" s="88"/>
      <c r="C75" s="89"/>
      <c r="D75" s="88"/>
      <c r="E75" s="88"/>
      <c r="F75" s="87"/>
      <c r="G75" s="88"/>
      <c r="H75" s="88"/>
      <c r="I75" s="88"/>
      <c r="J75" s="88"/>
      <c r="K75" s="88"/>
      <c r="L75" s="88"/>
      <c r="M75" s="90"/>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row>
    <row r="76" spans="1:94" x14ac:dyDescent="0.3">
      <c r="A76" s="87"/>
      <c r="B76" s="88"/>
      <c r="C76" s="89"/>
      <c r="D76" s="88"/>
      <c r="E76" s="88"/>
      <c r="F76" s="87"/>
      <c r="G76" s="88"/>
      <c r="H76" s="88"/>
      <c r="I76" s="88"/>
      <c r="J76" s="88"/>
      <c r="K76" s="88"/>
      <c r="L76" s="88"/>
      <c r="M76" s="90"/>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row>
    <row r="77" spans="1:94" x14ac:dyDescent="0.3">
      <c r="A77" s="87"/>
      <c r="B77" s="88"/>
      <c r="C77" s="89"/>
      <c r="D77" s="88"/>
      <c r="E77" s="88"/>
      <c r="F77" s="87"/>
      <c r="G77" s="88"/>
      <c r="H77" s="88"/>
      <c r="I77" s="88"/>
      <c r="J77" s="88"/>
      <c r="K77" s="88"/>
      <c r="L77" s="88"/>
      <c r="M77" s="90"/>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row>
    <row r="78" spans="1:94" x14ac:dyDescent="0.3">
      <c r="A78" s="87"/>
      <c r="B78" s="88"/>
      <c r="C78" s="89"/>
      <c r="D78" s="88"/>
      <c r="E78" s="88"/>
      <c r="F78" s="87"/>
      <c r="G78" s="88"/>
      <c r="H78" s="88"/>
      <c r="I78" s="88"/>
      <c r="J78" s="88"/>
      <c r="K78" s="88"/>
      <c r="L78" s="88"/>
      <c r="M78" s="90"/>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row>
    <row r="79" spans="1:94" x14ac:dyDescent="0.3">
      <c r="A79" s="87"/>
      <c r="B79" s="88"/>
      <c r="C79" s="89"/>
      <c r="D79" s="88"/>
      <c r="E79" s="88"/>
      <c r="F79" s="87"/>
      <c r="G79" s="88"/>
      <c r="H79" s="88"/>
      <c r="I79" s="88"/>
      <c r="J79" s="88"/>
      <c r="K79" s="88"/>
      <c r="L79" s="88"/>
      <c r="M79" s="90"/>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row>
    <row r="80" spans="1:94" x14ac:dyDescent="0.3">
      <c r="A80" s="87"/>
      <c r="B80" s="88"/>
      <c r="C80" s="89"/>
      <c r="D80" s="88"/>
      <c r="E80" s="88"/>
      <c r="F80" s="87"/>
      <c r="G80" s="88"/>
      <c r="H80" s="88"/>
      <c r="I80" s="88"/>
      <c r="J80" s="88"/>
      <c r="K80" s="88"/>
      <c r="L80" s="88"/>
      <c r="M80" s="90"/>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row>
    <row r="81" spans="1:94" x14ac:dyDescent="0.3">
      <c r="A81" s="87"/>
      <c r="B81" s="88"/>
      <c r="C81" s="89"/>
      <c r="D81" s="88"/>
      <c r="E81" s="88"/>
      <c r="F81" s="87"/>
      <c r="G81" s="88"/>
      <c r="H81" s="88"/>
      <c r="I81" s="88"/>
      <c r="J81" s="88"/>
      <c r="K81" s="88"/>
      <c r="L81" s="88"/>
      <c r="M81" s="90"/>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row>
    <row r="82" spans="1:94" x14ac:dyDescent="0.3">
      <c r="A82" s="87"/>
      <c r="B82" s="88"/>
      <c r="C82" s="89"/>
      <c r="D82" s="88"/>
      <c r="E82" s="88"/>
      <c r="F82" s="87"/>
      <c r="G82" s="88"/>
      <c r="H82" s="88"/>
      <c r="I82" s="88"/>
      <c r="J82" s="88"/>
      <c r="K82" s="88"/>
      <c r="L82" s="88"/>
      <c r="M82" s="90"/>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row>
    <row r="83" spans="1:94" x14ac:dyDescent="0.3">
      <c r="A83" s="87"/>
      <c r="B83" s="88"/>
      <c r="C83" s="89"/>
      <c r="D83" s="88"/>
      <c r="E83" s="88"/>
      <c r="F83" s="87"/>
      <c r="G83" s="88"/>
      <c r="H83" s="88"/>
      <c r="I83" s="88"/>
      <c r="J83" s="88"/>
      <c r="K83" s="88"/>
      <c r="L83" s="88"/>
      <c r="M83" s="90"/>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row>
    <row r="84" spans="1:94" x14ac:dyDescent="0.3">
      <c r="A84" s="87"/>
      <c r="B84" s="88"/>
      <c r="C84" s="89"/>
      <c r="D84" s="88"/>
      <c r="E84" s="88"/>
      <c r="F84" s="87"/>
      <c r="G84" s="88"/>
      <c r="H84" s="88"/>
      <c r="I84" s="88"/>
      <c r="J84" s="88"/>
      <c r="K84" s="88"/>
      <c r="L84" s="88"/>
      <c r="M84" s="90"/>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row>
    <row r="85" spans="1:94" x14ac:dyDescent="0.3">
      <c r="A85" s="87"/>
      <c r="B85" s="88"/>
      <c r="C85" s="89"/>
      <c r="D85" s="88"/>
      <c r="E85" s="88"/>
      <c r="F85" s="87"/>
      <c r="G85" s="88"/>
      <c r="H85" s="88"/>
      <c r="I85" s="88"/>
      <c r="J85" s="88"/>
      <c r="K85" s="88"/>
      <c r="L85" s="88"/>
      <c r="M85" s="90"/>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row>
    <row r="86" spans="1:94" x14ac:dyDescent="0.3">
      <c r="A86" s="87"/>
      <c r="B86" s="88"/>
      <c r="C86" s="89"/>
      <c r="D86" s="88"/>
      <c r="E86" s="88"/>
      <c r="F86" s="87"/>
      <c r="G86" s="88"/>
      <c r="H86" s="88"/>
      <c r="I86" s="88"/>
      <c r="J86" s="88"/>
      <c r="K86" s="88"/>
      <c r="L86" s="88"/>
      <c r="M86" s="90"/>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row>
    <row r="87" spans="1:94" x14ac:dyDescent="0.3">
      <c r="A87" s="87"/>
      <c r="B87" s="88"/>
      <c r="C87" s="89"/>
      <c r="D87" s="88"/>
      <c r="E87" s="88"/>
      <c r="F87" s="87"/>
      <c r="G87" s="88"/>
      <c r="H87" s="88"/>
      <c r="I87" s="88"/>
      <c r="J87" s="88"/>
      <c r="K87" s="88"/>
      <c r="L87" s="88"/>
      <c r="M87" s="90"/>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row>
    <row r="88" spans="1:94" x14ac:dyDescent="0.3">
      <c r="A88" s="87"/>
      <c r="B88" s="88"/>
      <c r="C88" s="89"/>
      <c r="D88" s="88"/>
      <c r="E88" s="88"/>
      <c r="F88" s="87"/>
      <c r="G88" s="88"/>
      <c r="H88" s="88"/>
      <c r="I88" s="88"/>
      <c r="J88" s="88"/>
      <c r="K88" s="88"/>
      <c r="L88" s="88"/>
      <c r="M88" s="90"/>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row>
    <row r="89" spans="1:94" x14ac:dyDescent="0.3">
      <c r="A89" s="87"/>
      <c r="B89" s="88"/>
      <c r="C89" s="89"/>
      <c r="D89" s="88"/>
      <c r="E89" s="88"/>
      <c r="F89" s="87"/>
      <c r="G89" s="88"/>
      <c r="H89" s="88"/>
      <c r="I89" s="88"/>
      <c r="J89" s="88"/>
      <c r="K89" s="88"/>
      <c r="L89" s="88"/>
      <c r="M89" s="90"/>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row>
    <row r="90" spans="1:94" x14ac:dyDescent="0.3">
      <c r="A90" s="87"/>
      <c r="B90" s="88"/>
      <c r="C90" s="89"/>
      <c r="D90" s="88"/>
      <c r="E90" s="88"/>
      <c r="F90" s="87"/>
      <c r="G90" s="88"/>
      <c r="H90" s="88"/>
      <c r="I90" s="88"/>
      <c r="J90" s="88"/>
      <c r="K90" s="88"/>
      <c r="L90" s="88"/>
      <c r="M90" s="90"/>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row>
    <row r="91" spans="1:94" x14ac:dyDescent="0.3">
      <c r="A91" s="87"/>
      <c r="B91" s="88"/>
      <c r="C91" s="89"/>
      <c r="D91" s="88"/>
      <c r="E91" s="88"/>
      <c r="F91" s="87"/>
      <c r="G91" s="88"/>
      <c r="H91" s="88"/>
      <c r="I91" s="88"/>
      <c r="J91" s="88"/>
      <c r="K91" s="88"/>
      <c r="L91" s="88"/>
      <c r="M91" s="90"/>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row>
    <row r="92" spans="1:94" x14ac:dyDescent="0.3">
      <c r="A92" s="87"/>
      <c r="B92" s="88"/>
      <c r="C92" s="89"/>
      <c r="D92" s="88"/>
      <c r="E92" s="88"/>
      <c r="F92" s="87"/>
      <c r="G92" s="88"/>
      <c r="H92" s="88"/>
      <c r="I92" s="88"/>
      <c r="J92" s="88"/>
      <c r="K92" s="88"/>
      <c r="L92" s="88"/>
      <c r="M92" s="90"/>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row>
    <row r="93" spans="1:94" x14ac:dyDescent="0.3">
      <c r="A93" s="87"/>
      <c r="B93" s="88"/>
      <c r="C93" s="89"/>
      <c r="D93" s="88"/>
      <c r="E93" s="88"/>
      <c r="F93" s="87"/>
      <c r="G93" s="88"/>
      <c r="H93" s="88"/>
      <c r="I93" s="88"/>
      <c r="J93" s="88"/>
      <c r="K93" s="88"/>
      <c r="L93" s="88"/>
      <c r="M93" s="90"/>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row>
    <row r="94" spans="1:94" x14ac:dyDescent="0.3">
      <c r="A94" s="87"/>
      <c r="B94" s="88"/>
      <c r="C94" s="89"/>
      <c r="D94" s="88"/>
      <c r="E94" s="88"/>
      <c r="F94" s="87"/>
      <c r="G94" s="88"/>
      <c r="H94" s="88"/>
      <c r="I94" s="88"/>
      <c r="J94" s="88"/>
      <c r="K94" s="88"/>
      <c r="L94" s="88"/>
      <c r="M94" s="90"/>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row>
    <row r="95" spans="1:94" x14ac:dyDescent="0.3">
      <c r="A95" s="87"/>
      <c r="B95" s="88"/>
      <c r="C95" s="89"/>
      <c r="D95" s="88"/>
      <c r="E95" s="88"/>
      <c r="F95" s="87"/>
      <c r="G95" s="88"/>
      <c r="H95" s="88"/>
      <c r="I95" s="88"/>
      <c r="J95" s="88"/>
      <c r="K95" s="88"/>
      <c r="L95" s="88"/>
      <c r="M95" s="90"/>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row>
    <row r="96" spans="1:94" x14ac:dyDescent="0.3">
      <c r="A96" s="87"/>
      <c r="B96" s="88"/>
      <c r="C96" s="89"/>
      <c r="D96" s="88"/>
      <c r="E96" s="88"/>
      <c r="F96" s="87"/>
      <c r="G96" s="88"/>
      <c r="H96" s="88"/>
      <c r="I96" s="88"/>
      <c r="J96" s="88"/>
      <c r="K96" s="88"/>
      <c r="L96" s="88"/>
      <c r="M96" s="90"/>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row>
    <row r="97" spans="1:94" x14ac:dyDescent="0.3">
      <c r="A97" s="87"/>
      <c r="B97" s="88"/>
      <c r="C97" s="89"/>
      <c r="D97" s="88"/>
      <c r="E97" s="88"/>
      <c r="F97" s="87"/>
      <c r="G97" s="88"/>
      <c r="H97" s="88"/>
      <c r="I97" s="88"/>
      <c r="J97" s="88"/>
      <c r="K97" s="88"/>
      <c r="L97" s="88"/>
      <c r="M97" s="90"/>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row>
    <row r="98" spans="1:94" x14ac:dyDescent="0.3">
      <c r="A98" s="87"/>
      <c r="B98" s="88"/>
      <c r="C98" s="89"/>
      <c r="D98" s="88"/>
      <c r="E98" s="88"/>
      <c r="F98" s="87"/>
      <c r="G98" s="88"/>
      <c r="H98" s="88"/>
      <c r="I98" s="88"/>
      <c r="J98" s="88"/>
      <c r="K98" s="88"/>
      <c r="L98" s="88"/>
      <c r="M98" s="90"/>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row>
    <row r="99" spans="1:94" x14ac:dyDescent="0.3">
      <c r="A99" s="87"/>
      <c r="B99" s="88"/>
      <c r="C99" s="89"/>
      <c r="D99" s="88"/>
      <c r="E99" s="88"/>
      <c r="F99" s="87"/>
      <c r="G99" s="88"/>
      <c r="H99" s="88"/>
      <c r="I99" s="88"/>
      <c r="J99" s="88"/>
      <c r="K99" s="88"/>
      <c r="L99" s="88"/>
      <c r="M99" s="90"/>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row>
    <row r="100" spans="1:94" x14ac:dyDescent="0.3">
      <c r="A100" s="87"/>
      <c r="B100" s="88"/>
      <c r="C100" s="89"/>
      <c r="D100" s="88"/>
      <c r="E100" s="88"/>
      <c r="F100" s="87"/>
      <c r="G100" s="88"/>
      <c r="H100" s="88"/>
      <c r="I100" s="88"/>
      <c r="J100" s="88"/>
      <c r="K100" s="88"/>
      <c r="L100" s="88"/>
      <c r="M100" s="90"/>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row>
    <row r="101" spans="1:94" x14ac:dyDescent="0.3">
      <c r="A101" s="87"/>
      <c r="B101" s="88"/>
      <c r="C101" s="89"/>
      <c r="D101" s="88"/>
      <c r="E101" s="88"/>
      <c r="F101" s="87"/>
      <c r="G101" s="88"/>
      <c r="H101" s="88"/>
      <c r="I101" s="88"/>
      <c r="J101" s="88"/>
      <c r="K101" s="88"/>
      <c r="L101" s="88"/>
      <c r="M101" s="90"/>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row>
    <row r="102" spans="1:94" x14ac:dyDescent="0.3">
      <c r="A102" s="87"/>
      <c r="B102" s="88"/>
      <c r="C102" s="89"/>
      <c r="D102" s="88"/>
      <c r="E102" s="88"/>
      <c r="F102" s="87"/>
      <c r="G102" s="88"/>
      <c r="H102" s="88"/>
      <c r="I102" s="88"/>
      <c r="J102" s="88"/>
      <c r="K102" s="88"/>
      <c r="L102" s="88"/>
      <c r="M102" s="90"/>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row>
    <row r="103" spans="1:94" x14ac:dyDescent="0.3">
      <c r="A103" s="87"/>
      <c r="B103" s="88"/>
      <c r="C103" s="89"/>
      <c r="D103" s="88"/>
      <c r="E103" s="88"/>
      <c r="F103" s="87"/>
      <c r="G103" s="88"/>
      <c r="H103" s="88"/>
      <c r="I103" s="88"/>
      <c r="J103" s="88"/>
      <c r="K103" s="88"/>
      <c r="L103" s="88"/>
      <c r="M103" s="90"/>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row>
    <row r="104" spans="1:94" x14ac:dyDescent="0.3">
      <c r="A104" s="87"/>
      <c r="B104" s="88"/>
      <c r="C104" s="89"/>
      <c r="D104" s="88"/>
      <c r="E104" s="88"/>
      <c r="F104" s="87"/>
      <c r="G104" s="88"/>
      <c r="H104" s="88"/>
      <c r="I104" s="88"/>
      <c r="J104" s="88"/>
      <c r="K104" s="88"/>
      <c r="L104" s="88"/>
      <c r="M104" s="90"/>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row>
    <row r="105" spans="1:94" x14ac:dyDescent="0.3">
      <c r="A105" s="87"/>
      <c r="B105" s="88"/>
      <c r="C105" s="89"/>
      <c r="D105" s="88"/>
      <c r="E105" s="88"/>
      <c r="F105" s="87"/>
      <c r="G105" s="88"/>
      <c r="H105" s="88"/>
      <c r="I105" s="88"/>
      <c r="J105" s="88"/>
      <c r="K105" s="88"/>
      <c r="L105" s="88"/>
      <c r="M105" s="90"/>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row>
    <row r="106" spans="1:94" x14ac:dyDescent="0.3">
      <c r="A106" s="87"/>
      <c r="B106" s="88"/>
      <c r="C106" s="89"/>
      <c r="D106" s="88"/>
      <c r="E106" s="88"/>
      <c r="F106" s="87"/>
      <c r="G106" s="88"/>
      <c r="H106" s="88"/>
      <c r="I106" s="88"/>
      <c r="J106" s="88"/>
      <c r="K106" s="88"/>
      <c r="L106" s="88"/>
      <c r="M106" s="90"/>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row>
    <row r="107" spans="1:94" x14ac:dyDescent="0.3">
      <c r="A107" s="87"/>
      <c r="B107" s="88"/>
      <c r="C107" s="89"/>
      <c r="D107" s="88"/>
      <c r="E107" s="88"/>
      <c r="F107" s="87"/>
      <c r="G107" s="88"/>
      <c r="H107" s="88"/>
      <c r="I107" s="88"/>
      <c r="J107" s="88"/>
      <c r="K107" s="88"/>
      <c r="L107" s="88"/>
      <c r="M107" s="90"/>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row>
    <row r="108" spans="1:94" x14ac:dyDescent="0.3">
      <c r="A108" s="87"/>
      <c r="B108" s="88"/>
      <c r="C108" s="89"/>
      <c r="D108" s="88"/>
      <c r="E108" s="88"/>
      <c r="F108" s="87"/>
      <c r="G108" s="88"/>
      <c r="H108" s="88"/>
      <c r="I108" s="88"/>
      <c r="J108" s="88"/>
      <c r="K108" s="88"/>
      <c r="L108" s="88"/>
      <c r="M108" s="90"/>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row>
    <row r="109" spans="1:94" x14ac:dyDescent="0.3">
      <c r="A109" s="87"/>
      <c r="B109" s="88"/>
      <c r="C109" s="89"/>
      <c r="D109" s="88"/>
      <c r="E109" s="88"/>
      <c r="F109" s="87"/>
      <c r="G109" s="88"/>
      <c r="H109" s="88"/>
      <c r="I109" s="88"/>
      <c r="J109" s="88"/>
      <c r="K109" s="88"/>
      <c r="L109" s="88"/>
      <c r="M109" s="90"/>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row>
    <row r="110" spans="1:94" x14ac:dyDescent="0.3">
      <c r="A110" s="87"/>
      <c r="B110" s="88"/>
      <c r="C110" s="89"/>
      <c r="D110" s="88"/>
      <c r="E110" s="88"/>
      <c r="F110" s="87"/>
      <c r="G110" s="88"/>
      <c r="H110" s="88"/>
      <c r="I110" s="88"/>
      <c r="J110" s="88"/>
      <c r="K110" s="88"/>
      <c r="L110" s="88"/>
      <c r="M110" s="90"/>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row>
    <row r="111" spans="1:94" x14ac:dyDescent="0.3">
      <c r="A111" s="87"/>
      <c r="B111" s="88"/>
      <c r="C111" s="89"/>
      <c r="D111" s="88"/>
      <c r="E111" s="88"/>
      <c r="F111" s="87"/>
      <c r="G111" s="88"/>
      <c r="H111" s="88"/>
      <c r="I111" s="88"/>
      <c r="J111" s="88"/>
      <c r="K111" s="88"/>
      <c r="L111" s="88"/>
      <c r="M111" s="90"/>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row>
    <row r="112" spans="1:94" x14ac:dyDescent="0.3">
      <c r="A112" s="87"/>
      <c r="B112" s="88"/>
      <c r="C112" s="89"/>
      <c r="D112" s="88"/>
      <c r="E112" s="88"/>
      <c r="F112" s="87"/>
      <c r="G112" s="88"/>
      <c r="H112" s="88"/>
      <c r="I112" s="88"/>
      <c r="J112" s="88"/>
      <c r="K112" s="88"/>
      <c r="L112" s="88"/>
      <c r="M112" s="90"/>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row>
    <row r="113" spans="1:94" x14ac:dyDescent="0.3">
      <c r="A113" s="87"/>
      <c r="B113" s="88"/>
      <c r="C113" s="89"/>
      <c r="D113" s="88"/>
      <c r="E113" s="88"/>
      <c r="F113" s="87"/>
      <c r="G113" s="88"/>
      <c r="H113" s="88"/>
      <c r="I113" s="88"/>
      <c r="J113" s="88"/>
      <c r="K113" s="88"/>
      <c r="L113" s="88"/>
      <c r="M113" s="90"/>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row>
    <row r="114" spans="1:94" x14ac:dyDescent="0.3">
      <c r="A114" s="87"/>
      <c r="B114" s="88"/>
      <c r="C114" s="89"/>
      <c r="D114" s="88"/>
      <c r="E114" s="88"/>
      <c r="F114" s="87"/>
      <c r="G114" s="88"/>
      <c r="H114" s="88"/>
      <c r="I114" s="88"/>
      <c r="J114" s="88"/>
      <c r="K114" s="88"/>
      <c r="L114" s="88"/>
      <c r="M114" s="90"/>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row>
    <row r="115" spans="1:94" x14ac:dyDescent="0.3">
      <c r="A115" s="87"/>
      <c r="B115" s="88"/>
      <c r="C115" s="89"/>
      <c r="D115" s="88"/>
      <c r="E115" s="88"/>
      <c r="F115" s="87"/>
      <c r="G115" s="88"/>
      <c r="H115" s="88"/>
      <c r="I115" s="88"/>
      <c r="J115" s="88"/>
      <c r="K115" s="88"/>
      <c r="L115" s="88"/>
      <c r="M115" s="90"/>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row>
    <row r="116" spans="1:94" x14ac:dyDescent="0.3">
      <c r="A116" s="87"/>
      <c r="B116" s="88"/>
      <c r="C116" s="89"/>
      <c r="D116" s="88"/>
      <c r="E116" s="88"/>
      <c r="F116" s="87"/>
      <c r="G116" s="88"/>
      <c r="H116" s="88"/>
      <c r="I116" s="88"/>
      <c r="J116" s="88"/>
      <c r="K116" s="88"/>
      <c r="L116" s="88"/>
      <c r="M116" s="90"/>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row>
    <row r="117" spans="1:94" x14ac:dyDescent="0.3">
      <c r="A117" s="87"/>
      <c r="B117" s="88"/>
      <c r="C117" s="89"/>
      <c r="D117" s="88"/>
      <c r="E117" s="88"/>
      <c r="F117" s="87"/>
      <c r="G117" s="88"/>
      <c r="H117" s="88"/>
      <c r="I117" s="88"/>
      <c r="J117" s="88"/>
      <c r="K117" s="88"/>
      <c r="L117" s="88"/>
      <c r="M117" s="90"/>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row>
    <row r="118" spans="1:94" x14ac:dyDescent="0.3">
      <c r="A118" s="87"/>
      <c r="B118" s="88"/>
      <c r="C118" s="89"/>
      <c r="D118" s="88"/>
      <c r="E118" s="88"/>
      <c r="F118" s="87"/>
      <c r="G118" s="88"/>
      <c r="H118" s="88"/>
      <c r="I118" s="88"/>
      <c r="J118" s="88"/>
      <c r="K118" s="88"/>
      <c r="L118" s="88"/>
      <c r="M118" s="90"/>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row>
    <row r="119" spans="1:94" x14ac:dyDescent="0.3">
      <c r="A119" s="87"/>
      <c r="B119" s="88"/>
      <c r="C119" s="89"/>
      <c r="D119" s="88"/>
      <c r="E119" s="88"/>
      <c r="F119" s="87"/>
      <c r="G119" s="88"/>
      <c r="H119" s="88"/>
      <c r="I119" s="88"/>
      <c r="J119" s="88"/>
      <c r="K119" s="88"/>
      <c r="L119" s="88"/>
      <c r="M119" s="90"/>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row>
    <row r="120" spans="1:94" x14ac:dyDescent="0.3">
      <c r="A120" s="87"/>
      <c r="B120" s="88"/>
      <c r="C120" s="89"/>
      <c r="D120" s="88"/>
      <c r="E120" s="88"/>
      <c r="F120" s="87"/>
      <c r="G120" s="88"/>
      <c r="H120" s="88"/>
      <c r="I120" s="88"/>
      <c r="J120" s="88"/>
      <c r="K120" s="88"/>
      <c r="L120" s="88"/>
      <c r="M120" s="90"/>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row>
    <row r="121" spans="1:94" x14ac:dyDescent="0.3">
      <c r="A121" s="87"/>
      <c r="B121" s="88"/>
      <c r="C121" s="89"/>
      <c r="D121" s="88"/>
      <c r="E121" s="88"/>
      <c r="F121" s="87"/>
      <c r="G121" s="88"/>
      <c r="H121" s="88"/>
      <c r="I121" s="88"/>
      <c r="J121" s="88"/>
      <c r="K121" s="88"/>
      <c r="L121" s="88"/>
      <c r="M121" s="90"/>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row>
    <row r="122" spans="1:94" x14ac:dyDescent="0.3">
      <c r="A122" s="87"/>
      <c r="B122" s="88"/>
      <c r="C122" s="89"/>
      <c r="D122" s="88"/>
      <c r="E122" s="88"/>
      <c r="F122" s="87"/>
      <c r="G122" s="88"/>
      <c r="H122" s="88"/>
      <c r="I122" s="88"/>
      <c r="J122" s="88"/>
      <c r="K122" s="88"/>
      <c r="L122" s="88"/>
      <c r="M122" s="90"/>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row>
    <row r="123" spans="1:94" x14ac:dyDescent="0.3">
      <c r="A123" s="87"/>
      <c r="B123" s="88"/>
      <c r="C123" s="89"/>
      <c r="D123" s="88"/>
      <c r="E123" s="88"/>
      <c r="F123" s="87"/>
      <c r="G123" s="88"/>
      <c r="H123" s="88"/>
      <c r="I123" s="88"/>
      <c r="J123" s="88"/>
      <c r="K123" s="88"/>
      <c r="L123" s="88"/>
      <c r="M123" s="90"/>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row>
    <row r="124" spans="1:94" x14ac:dyDescent="0.3">
      <c r="A124" s="87"/>
      <c r="B124" s="88"/>
      <c r="C124" s="89"/>
      <c r="D124" s="88"/>
      <c r="E124" s="88"/>
      <c r="F124" s="87"/>
      <c r="G124" s="88"/>
      <c r="H124" s="88"/>
      <c r="I124" s="88"/>
      <c r="J124" s="88"/>
      <c r="K124" s="88"/>
      <c r="L124" s="88"/>
      <c r="M124" s="90"/>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row>
    <row r="125" spans="1:94" x14ac:dyDescent="0.3">
      <c r="A125" s="87"/>
      <c r="B125" s="88"/>
      <c r="C125" s="89"/>
      <c r="D125" s="88"/>
      <c r="E125" s="88"/>
      <c r="F125" s="87"/>
      <c r="G125" s="88"/>
      <c r="H125" s="88"/>
      <c r="I125" s="88"/>
      <c r="J125" s="88"/>
      <c r="K125" s="88"/>
      <c r="L125" s="88"/>
      <c r="M125" s="90"/>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row>
    <row r="126" spans="1:94" x14ac:dyDescent="0.3">
      <c r="A126" s="87"/>
      <c r="B126" s="88"/>
      <c r="C126" s="89"/>
      <c r="D126" s="88"/>
      <c r="E126" s="88"/>
      <c r="F126" s="87"/>
      <c r="G126" s="88"/>
      <c r="H126" s="88"/>
      <c r="I126" s="88"/>
      <c r="J126" s="88"/>
      <c r="K126" s="88"/>
      <c r="L126" s="88"/>
      <c r="M126" s="90"/>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row>
    <row r="127" spans="1:94" x14ac:dyDescent="0.3">
      <c r="A127" s="87"/>
      <c r="B127" s="88"/>
      <c r="C127" s="89"/>
      <c r="D127" s="88"/>
      <c r="E127" s="88"/>
      <c r="F127" s="87"/>
      <c r="G127" s="88"/>
      <c r="H127" s="88"/>
      <c r="I127" s="88"/>
      <c r="J127" s="88"/>
      <c r="K127" s="88"/>
      <c r="L127" s="88"/>
      <c r="M127" s="90"/>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row>
    <row r="128" spans="1:94" x14ac:dyDescent="0.3">
      <c r="A128" s="87"/>
      <c r="B128" s="88"/>
      <c r="C128" s="89"/>
      <c r="D128" s="88"/>
      <c r="E128" s="88"/>
      <c r="F128" s="87"/>
      <c r="G128" s="88"/>
      <c r="H128" s="88"/>
      <c r="I128" s="88"/>
      <c r="J128" s="88"/>
      <c r="K128" s="88"/>
      <c r="L128" s="88"/>
      <c r="M128" s="90"/>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row>
    <row r="129" spans="1:94" x14ac:dyDescent="0.3">
      <c r="A129" s="87"/>
      <c r="B129" s="88"/>
      <c r="C129" s="89"/>
      <c r="D129" s="88"/>
      <c r="E129" s="88"/>
      <c r="F129" s="87"/>
      <c r="G129" s="88"/>
      <c r="H129" s="88"/>
      <c r="I129" s="88"/>
      <c r="J129" s="88"/>
      <c r="K129" s="88"/>
      <c r="L129" s="88"/>
      <c r="M129" s="90"/>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row>
    <row r="130" spans="1:94" x14ac:dyDescent="0.3">
      <c r="A130" s="87"/>
      <c r="B130" s="88"/>
      <c r="C130" s="89"/>
      <c r="D130" s="88"/>
      <c r="E130" s="88"/>
      <c r="F130" s="87"/>
      <c r="G130" s="88"/>
      <c r="H130" s="88"/>
      <c r="I130" s="88"/>
      <c r="J130" s="88"/>
      <c r="K130" s="88"/>
      <c r="L130" s="88"/>
      <c r="M130" s="90"/>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row>
    <row r="131" spans="1:94" x14ac:dyDescent="0.3">
      <c r="A131" s="87"/>
      <c r="B131" s="88"/>
      <c r="C131" s="89"/>
      <c r="D131" s="88"/>
      <c r="E131" s="88"/>
      <c r="F131" s="87"/>
      <c r="G131" s="88"/>
      <c r="H131" s="88"/>
      <c r="I131" s="88"/>
      <c r="J131" s="88"/>
      <c r="K131" s="88"/>
      <c r="L131" s="88"/>
      <c r="M131" s="90"/>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row>
    <row r="132" spans="1:94" x14ac:dyDescent="0.3">
      <c r="A132" s="87"/>
      <c r="B132" s="88"/>
      <c r="C132" s="89"/>
      <c r="D132" s="88"/>
      <c r="E132" s="88"/>
      <c r="F132" s="87"/>
      <c r="G132" s="88"/>
      <c r="H132" s="88"/>
      <c r="I132" s="88"/>
      <c r="J132" s="88"/>
      <c r="K132" s="88"/>
      <c r="L132" s="88"/>
      <c r="M132" s="90"/>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row>
    <row r="133" spans="1:94" x14ac:dyDescent="0.3">
      <c r="A133" s="87"/>
      <c r="B133" s="88"/>
      <c r="C133" s="89"/>
      <c r="D133" s="88"/>
      <c r="E133" s="88"/>
      <c r="F133" s="87"/>
      <c r="G133" s="88"/>
      <c r="H133" s="88"/>
      <c r="I133" s="88"/>
      <c r="J133" s="88"/>
      <c r="K133" s="88"/>
      <c r="L133" s="88"/>
      <c r="M133" s="90"/>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row>
    <row r="134" spans="1:94" x14ac:dyDescent="0.3">
      <c r="A134" s="87"/>
      <c r="B134" s="88"/>
      <c r="C134" s="89"/>
      <c r="D134" s="88"/>
      <c r="E134" s="88"/>
      <c r="F134" s="87"/>
      <c r="G134" s="88"/>
      <c r="H134" s="88"/>
      <c r="I134" s="88"/>
      <c r="J134" s="88"/>
      <c r="K134" s="88"/>
      <c r="L134" s="88"/>
      <c r="M134" s="90"/>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row>
    <row r="135" spans="1:94" x14ac:dyDescent="0.3">
      <c r="A135" s="87"/>
      <c r="B135" s="88"/>
      <c r="C135" s="89"/>
      <c r="D135" s="88"/>
      <c r="E135" s="88"/>
      <c r="F135" s="87"/>
      <c r="G135" s="88"/>
      <c r="H135" s="88"/>
      <c r="I135" s="88"/>
      <c r="J135" s="88"/>
      <c r="K135" s="88"/>
      <c r="L135" s="88"/>
      <c r="M135" s="90"/>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row>
    <row r="136" spans="1:94" x14ac:dyDescent="0.3">
      <c r="A136" s="87"/>
      <c r="B136" s="88"/>
      <c r="C136" s="89"/>
      <c r="D136" s="88"/>
      <c r="E136" s="88"/>
      <c r="F136" s="87"/>
      <c r="G136" s="88"/>
      <c r="H136" s="88"/>
      <c r="I136" s="88"/>
      <c r="J136" s="88"/>
      <c r="K136" s="88"/>
      <c r="L136" s="88"/>
      <c r="M136" s="90"/>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row>
    <row r="137" spans="1:94" x14ac:dyDescent="0.3">
      <c r="A137" s="87"/>
      <c r="B137" s="88"/>
      <c r="C137" s="89"/>
      <c r="D137" s="88"/>
      <c r="E137" s="88"/>
      <c r="F137" s="87"/>
      <c r="G137" s="88"/>
      <c r="H137" s="88"/>
      <c r="I137" s="88"/>
      <c r="J137" s="88"/>
      <c r="K137" s="88"/>
      <c r="L137" s="88"/>
      <c r="M137" s="90"/>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row>
    <row r="138" spans="1:94" x14ac:dyDescent="0.3">
      <c r="A138" s="87"/>
      <c r="B138" s="88"/>
      <c r="C138" s="89"/>
      <c r="D138" s="88"/>
      <c r="E138" s="88"/>
      <c r="F138" s="87"/>
      <c r="G138" s="88"/>
      <c r="H138" s="88"/>
      <c r="I138" s="88"/>
      <c r="J138" s="88"/>
      <c r="K138" s="88"/>
      <c r="L138" s="88"/>
      <c r="M138" s="90"/>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row>
    <row r="139" spans="1:94" x14ac:dyDescent="0.3">
      <c r="A139" s="87"/>
      <c r="B139" s="88"/>
      <c r="C139" s="89"/>
      <c r="D139" s="88"/>
      <c r="E139" s="88"/>
      <c r="F139" s="87"/>
      <c r="G139" s="88"/>
      <c r="H139" s="88"/>
      <c r="I139" s="88"/>
      <c r="J139" s="88"/>
      <c r="K139" s="88"/>
      <c r="L139" s="88"/>
      <c r="M139" s="90"/>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row>
    <row r="140" spans="1:94" x14ac:dyDescent="0.3">
      <c r="A140" s="87"/>
      <c r="B140" s="88"/>
      <c r="C140" s="89"/>
      <c r="D140" s="88"/>
      <c r="E140" s="88"/>
      <c r="F140" s="87"/>
      <c r="G140" s="88"/>
      <c r="H140" s="88"/>
      <c r="I140" s="88"/>
      <c r="J140" s="88"/>
      <c r="K140" s="88"/>
      <c r="L140" s="88"/>
      <c r="M140" s="90"/>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row>
    <row r="141" spans="1:94" x14ac:dyDescent="0.3">
      <c r="A141" s="87"/>
      <c r="B141" s="88"/>
      <c r="C141" s="89"/>
      <c r="D141" s="88"/>
      <c r="E141" s="88"/>
      <c r="F141" s="87"/>
      <c r="G141" s="88"/>
      <c r="H141" s="88"/>
      <c r="I141" s="88"/>
      <c r="J141" s="88"/>
      <c r="K141" s="88"/>
      <c r="L141" s="88"/>
      <c r="M141" s="90"/>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row>
    <row r="142" spans="1:94" x14ac:dyDescent="0.3">
      <c r="A142" s="87"/>
      <c r="B142" s="88"/>
      <c r="C142" s="89"/>
      <c r="D142" s="88"/>
      <c r="E142" s="88"/>
      <c r="F142" s="87"/>
      <c r="G142" s="88"/>
      <c r="H142" s="88"/>
      <c r="I142" s="88"/>
      <c r="J142" s="88"/>
      <c r="K142" s="88"/>
      <c r="L142" s="88"/>
      <c r="M142" s="90"/>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row>
    <row r="143" spans="1:94" x14ac:dyDescent="0.3">
      <c r="A143" s="87"/>
      <c r="B143" s="88"/>
      <c r="C143" s="89"/>
      <c r="D143" s="88"/>
      <c r="E143" s="88"/>
      <c r="F143" s="87"/>
      <c r="G143" s="88"/>
      <c r="H143" s="88"/>
      <c r="I143" s="88"/>
      <c r="J143" s="88"/>
      <c r="K143" s="88"/>
      <c r="L143" s="88"/>
      <c r="M143" s="90"/>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row>
    <row r="144" spans="1:94" x14ac:dyDescent="0.3">
      <c r="A144" s="87"/>
      <c r="B144" s="88"/>
      <c r="C144" s="89"/>
      <c r="D144" s="88"/>
      <c r="E144" s="88"/>
      <c r="F144" s="87"/>
      <c r="G144" s="88"/>
      <c r="H144" s="88"/>
      <c r="I144" s="88"/>
      <c r="J144" s="88"/>
      <c r="K144" s="88"/>
      <c r="L144" s="88"/>
      <c r="M144" s="90"/>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row>
    <row r="145" spans="1:94" x14ac:dyDescent="0.3">
      <c r="A145" s="87"/>
      <c r="B145" s="88"/>
      <c r="C145" s="89"/>
      <c r="D145" s="88"/>
      <c r="E145" s="88"/>
      <c r="F145" s="87"/>
      <c r="G145" s="88"/>
      <c r="H145" s="88"/>
      <c r="I145" s="88"/>
      <c r="J145" s="88"/>
      <c r="K145" s="88"/>
      <c r="L145" s="88"/>
      <c r="M145" s="90"/>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row>
    <row r="146" spans="1:94" x14ac:dyDescent="0.3">
      <c r="A146" s="87"/>
      <c r="B146" s="88"/>
      <c r="C146" s="89"/>
      <c r="D146" s="88"/>
      <c r="E146" s="88"/>
      <c r="F146" s="87"/>
      <c r="G146" s="88"/>
      <c r="H146" s="88"/>
      <c r="I146" s="88"/>
      <c r="J146" s="88"/>
      <c r="K146" s="88"/>
      <c r="L146" s="88"/>
      <c r="M146" s="90"/>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row>
    <row r="147" spans="1:94" x14ac:dyDescent="0.3">
      <c r="A147" s="87"/>
      <c r="B147" s="88"/>
      <c r="C147" s="89"/>
      <c r="D147" s="88"/>
      <c r="E147" s="88"/>
      <c r="F147" s="87"/>
      <c r="G147" s="88"/>
      <c r="H147" s="88"/>
      <c r="I147" s="88"/>
      <c r="J147" s="88"/>
      <c r="K147" s="88"/>
      <c r="L147" s="88"/>
      <c r="M147" s="90"/>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row>
    <row r="148" spans="1:94" x14ac:dyDescent="0.3">
      <c r="A148" s="87"/>
      <c r="B148" s="88"/>
      <c r="C148" s="89"/>
      <c r="D148" s="88"/>
      <c r="E148" s="88"/>
      <c r="F148" s="87"/>
      <c r="G148" s="88"/>
      <c r="H148" s="88"/>
      <c r="I148" s="88"/>
      <c r="J148" s="88"/>
      <c r="K148" s="88"/>
      <c r="L148" s="88"/>
      <c r="M148" s="90"/>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row>
    <row r="149" spans="1:94" x14ac:dyDescent="0.3">
      <c r="A149" s="87"/>
      <c r="B149" s="88"/>
      <c r="C149" s="89"/>
      <c r="D149" s="88"/>
      <c r="E149" s="88"/>
      <c r="F149" s="87"/>
      <c r="G149" s="88"/>
      <c r="H149" s="88"/>
      <c r="I149" s="88"/>
      <c r="J149" s="88"/>
      <c r="K149" s="88"/>
      <c r="L149" s="88"/>
      <c r="M149" s="90"/>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row>
    <row r="150" spans="1:94" x14ac:dyDescent="0.3">
      <c r="A150" s="87"/>
      <c r="B150" s="88"/>
      <c r="C150" s="89"/>
      <c r="D150" s="88"/>
      <c r="E150" s="88"/>
      <c r="F150" s="87"/>
      <c r="G150" s="88"/>
      <c r="H150" s="88"/>
      <c r="I150" s="88"/>
      <c r="J150" s="88"/>
      <c r="K150" s="88"/>
      <c r="L150" s="88"/>
      <c r="M150" s="90"/>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row>
    <row r="151" spans="1:94" x14ac:dyDescent="0.3">
      <c r="A151" s="87"/>
      <c r="B151" s="88"/>
      <c r="C151" s="89"/>
      <c r="D151" s="88"/>
      <c r="E151" s="88"/>
      <c r="F151" s="87"/>
      <c r="G151" s="88"/>
      <c r="H151" s="88"/>
      <c r="I151" s="88"/>
      <c r="J151" s="88"/>
      <c r="K151" s="88"/>
      <c r="L151" s="88"/>
      <c r="M151" s="90"/>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row>
    <row r="152" spans="1:94" x14ac:dyDescent="0.3">
      <c r="A152" s="87"/>
      <c r="B152" s="88"/>
      <c r="C152" s="89"/>
      <c r="D152" s="88"/>
      <c r="E152" s="88"/>
      <c r="F152" s="87"/>
      <c r="G152" s="88"/>
      <c r="H152" s="88"/>
      <c r="I152" s="88"/>
      <c r="J152" s="88"/>
      <c r="K152" s="88"/>
      <c r="L152" s="88"/>
      <c r="M152" s="90"/>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row>
    <row r="153" spans="1:94" x14ac:dyDescent="0.3">
      <c r="A153" s="87"/>
      <c r="B153" s="88"/>
      <c r="C153" s="89"/>
      <c r="D153" s="88"/>
      <c r="E153" s="88"/>
      <c r="F153" s="87"/>
      <c r="G153" s="88"/>
      <c r="H153" s="88"/>
      <c r="I153" s="88"/>
      <c r="J153" s="88"/>
      <c r="K153" s="88"/>
      <c r="L153" s="88"/>
      <c r="M153" s="90"/>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row>
    <row r="154" spans="1:94" x14ac:dyDescent="0.3">
      <c r="A154" s="87"/>
      <c r="B154" s="88"/>
      <c r="C154" s="89"/>
      <c r="D154" s="88"/>
      <c r="E154" s="88"/>
      <c r="F154" s="87"/>
      <c r="G154" s="88"/>
      <c r="H154" s="88"/>
      <c r="I154" s="88"/>
      <c r="J154" s="88"/>
      <c r="K154" s="88"/>
      <c r="L154" s="88"/>
      <c r="M154" s="90"/>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row>
    <row r="155" spans="1:94" x14ac:dyDescent="0.3">
      <c r="A155" s="87"/>
      <c r="B155" s="88"/>
      <c r="C155" s="89"/>
      <c r="D155" s="88"/>
      <c r="E155" s="88"/>
      <c r="F155" s="87"/>
      <c r="G155" s="88"/>
      <c r="H155" s="88"/>
      <c r="I155" s="88"/>
      <c r="J155" s="88"/>
      <c r="K155" s="88"/>
      <c r="L155" s="88"/>
      <c r="M155" s="90"/>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row>
    <row r="156" spans="1:94" x14ac:dyDescent="0.3">
      <c r="A156" s="87"/>
      <c r="B156" s="88"/>
      <c r="C156" s="89"/>
      <c r="D156" s="88"/>
      <c r="E156" s="88"/>
      <c r="F156" s="87"/>
      <c r="G156" s="88"/>
      <c r="H156" s="88"/>
      <c r="I156" s="88"/>
      <c r="J156" s="88"/>
      <c r="K156" s="88"/>
      <c r="L156" s="88"/>
      <c r="M156" s="90"/>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row>
    <row r="157" spans="1:94" x14ac:dyDescent="0.3">
      <c r="A157" s="87"/>
      <c r="B157" s="88"/>
      <c r="C157" s="89"/>
      <c r="D157" s="88"/>
      <c r="E157" s="88"/>
      <c r="F157" s="87"/>
      <c r="G157" s="88"/>
      <c r="H157" s="88"/>
      <c r="I157" s="88"/>
      <c r="J157" s="88"/>
      <c r="K157" s="88"/>
      <c r="L157" s="88"/>
      <c r="M157" s="90"/>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row>
    <row r="158" spans="1:94" x14ac:dyDescent="0.3">
      <c r="A158" s="87"/>
      <c r="B158" s="88"/>
      <c r="C158" s="89"/>
      <c r="D158" s="88"/>
      <c r="E158" s="88"/>
      <c r="F158" s="87"/>
      <c r="G158" s="88"/>
      <c r="H158" s="88"/>
      <c r="I158" s="88"/>
      <c r="J158" s="88"/>
      <c r="K158" s="88"/>
      <c r="L158" s="88"/>
      <c r="M158" s="90"/>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row>
    <row r="159" spans="1:94" x14ac:dyDescent="0.3">
      <c r="A159" s="87"/>
      <c r="B159" s="88"/>
      <c r="C159" s="89"/>
      <c r="D159" s="88"/>
      <c r="E159" s="88"/>
      <c r="F159" s="87"/>
      <c r="G159" s="88"/>
      <c r="H159" s="88"/>
      <c r="I159" s="88"/>
      <c r="J159" s="88"/>
      <c r="K159" s="88"/>
      <c r="L159" s="88"/>
      <c r="M159" s="90"/>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row>
    <row r="160" spans="1:94" x14ac:dyDescent="0.3">
      <c r="A160" s="87"/>
      <c r="B160" s="88"/>
      <c r="C160" s="89"/>
      <c r="D160" s="88"/>
      <c r="E160" s="88"/>
      <c r="F160" s="87"/>
      <c r="G160" s="88"/>
      <c r="H160" s="88"/>
      <c r="I160" s="88"/>
      <c r="J160" s="88"/>
      <c r="K160" s="88"/>
      <c r="L160" s="88"/>
      <c r="M160" s="90"/>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row>
    <row r="161" spans="1:94" x14ac:dyDescent="0.3">
      <c r="A161" s="87"/>
      <c r="B161" s="88"/>
      <c r="C161" s="89"/>
      <c r="D161" s="88"/>
      <c r="E161" s="88"/>
      <c r="F161" s="87"/>
      <c r="G161" s="88"/>
      <c r="H161" s="88"/>
      <c r="I161" s="88"/>
      <c r="J161" s="88"/>
      <c r="K161" s="88"/>
      <c r="L161" s="88"/>
      <c r="M161" s="90"/>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row>
    <row r="162" spans="1:94" x14ac:dyDescent="0.3">
      <c r="A162" s="87"/>
      <c r="B162" s="88"/>
      <c r="C162" s="89"/>
      <c r="D162" s="88"/>
      <c r="E162" s="88"/>
      <c r="F162" s="87"/>
      <c r="G162" s="88"/>
      <c r="H162" s="88"/>
      <c r="I162" s="88"/>
      <c r="J162" s="88"/>
      <c r="K162" s="88"/>
      <c r="L162" s="88"/>
      <c r="M162" s="90"/>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row>
    <row r="163" spans="1:94" x14ac:dyDescent="0.3">
      <c r="A163" s="87"/>
      <c r="B163" s="88"/>
      <c r="C163" s="89"/>
      <c r="D163" s="88"/>
      <c r="E163" s="88"/>
      <c r="F163" s="87"/>
      <c r="G163" s="88"/>
      <c r="H163" s="88"/>
      <c r="I163" s="88"/>
      <c r="J163" s="88"/>
      <c r="K163" s="88"/>
      <c r="L163" s="88"/>
      <c r="M163" s="90"/>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row>
    <row r="164" spans="1:94" x14ac:dyDescent="0.3">
      <c r="A164" s="87"/>
      <c r="B164" s="88"/>
      <c r="C164" s="89"/>
      <c r="D164" s="88"/>
      <c r="E164" s="88"/>
      <c r="F164" s="87"/>
      <c r="G164" s="88"/>
      <c r="H164" s="88"/>
      <c r="I164" s="88"/>
      <c r="J164" s="88"/>
      <c r="K164" s="88"/>
      <c r="L164" s="88"/>
      <c r="M164" s="90"/>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row>
    <row r="165" spans="1:94" x14ac:dyDescent="0.3">
      <c r="A165" s="87"/>
      <c r="B165" s="88"/>
      <c r="C165" s="89"/>
      <c r="D165" s="88"/>
      <c r="E165" s="88"/>
      <c r="F165" s="87"/>
      <c r="G165" s="88"/>
      <c r="H165" s="88"/>
      <c r="I165" s="88"/>
      <c r="J165" s="88"/>
      <c r="K165" s="88"/>
      <c r="L165" s="88"/>
      <c r="M165" s="90"/>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row>
    <row r="166" spans="1:94" x14ac:dyDescent="0.3">
      <c r="A166" s="87"/>
      <c r="B166" s="88"/>
      <c r="C166" s="89"/>
      <c r="D166" s="88"/>
      <c r="E166" s="88"/>
      <c r="F166" s="87"/>
      <c r="G166" s="88"/>
      <c r="H166" s="88"/>
      <c r="I166" s="88"/>
      <c r="J166" s="88"/>
      <c r="K166" s="88"/>
      <c r="L166" s="88"/>
      <c r="M166" s="90"/>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row>
    <row r="167" spans="1:94" x14ac:dyDescent="0.3">
      <c r="A167" s="87"/>
      <c r="B167" s="88"/>
      <c r="C167" s="89"/>
      <c r="D167" s="88"/>
      <c r="E167" s="88"/>
      <c r="F167" s="87"/>
      <c r="G167" s="88"/>
      <c r="H167" s="88"/>
      <c r="I167" s="88"/>
      <c r="J167" s="88"/>
      <c r="K167" s="88"/>
      <c r="L167" s="88"/>
      <c r="M167" s="90"/>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row>
    <row r="168" spans="1:94" x14ac:dyDescent="0.3">
      <c r="A168" s="87"/>
      <c r="B168" s="88"/>
      <c r="C168" s="89"/>
      <c r="D168" s="88"/>
      <c r="E168" s="88"/>
      <c r="F168" s="87"/>
      <c r="G168" s="88"/>
      <c r="H168" s="88"/>
      <c r="I168" s="88"/>
      <c r="J168" s="88"/>
      <c r="K168" s="88"/>
      <c r="L168" s="88"/>
      <c r="M168" s="90"/>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row>
    <row r="169" spans="1:94" x14ac:dyDescent="0.3">
      <c r="A169" s="87"/>
      <c r="B169" s="88"/>
      <c r="C169" s="89"/>
      <c r="D169" s="88"/>
      <c r="E169" s="88"/>
      <c r="F169" s="87"/>
      <c r="G169" s="88"/>
      <c r="H169" s="88"/>
      <c r="I169" s="88"/>
      <c r="J169" s="88"/>
      <c r="K169" s="88"/>
      <c r="L169" s="88"/>
      <c r="M169" s="90"/>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row>
    <row r="170" spans="1:94" x14ac:dyDescent="0.3">
      <c r="A170" s="87"/>
      <c r="B170" s="88"/>
      <c r="C170" s="89"/>
      <c r="D170" s="88"/>
      <c r="E170" s="88"/>
      <c r="F170" s="87"/>
      <c r="G170" s="88"/>
      <c r="H170" s="88"/>
      <c r="I170" s="88"/>
      <c r="J170" s="88"/>
      <c r="K170" s="88"/>
      <c r="L170" s="88"/>
      <c r="M170" s="90"/>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row>
    <row r="171" spans="1:94" x14ac:dyDescent="0.3">
      <c r="A171" s="87"/>
      <c r="B171" s="88"/>
      <c r="C171" s="89"/>
      <c r="D171" s="88"/>
      <c r="E171" s="88"/>
      <c r="F171" s="87"/>
      <c r="G171" s="88"/>
      <c r="H171" s="88"/>
      <c r="I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row>
    <row r="172" spans="1:94" x14ac:dyDescent="0.3">
      <c r="A172" s="87"/>
      <c r="B172" s="88"/>
      <c r="C172" s="89"/>
      <c r="D172" s="88"/>
      <c r="E172" s="88"/>
      <c r="F172" s="87"/>
      <c r="G172" s="88"/>
      <c r="H172" s="88"/>
      <c r="I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row>
    <row r="173" spans="1:94" x14ac:dyDescent="0.3">
      <c r="A173" s="87"/>
      <c r="B173" s="88"/>
      <c r="C173" s="89"/>
      <c r="D173" s="88"/>
      <c r="E173" s="88"/>
      <c r="F173" s="87"/>
      <c r="G173" s="88"/>
      <c r="H173" s="88"/>
      <c r="I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row>
    <row r="174" spans="1:94" x14ac:dyDescent="0.3">
      <c r="A174" s="87"/>
      <c r="B174" s="88"/>
      <c r="C174" s="89"/>
      <c r="D174" s="88"/>
      <c r="E174" s="88"/>
      <c r="F174" s="87"/>
      <c r="G174" s="88"/>
      <c r="H174" s="88"/>
      <c r="I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row>
    <row r="175" spans="1:94" x14ac:dyDescent="0.3">
      <c r="A175" s="87"/>
      <c r="B175" s="88"/>
      <c r="C175" s="89"/>
      <c r="D175" s="88"/>
      <c r="E175" s="88"/>
      <c r="F175" s="87"/>
      <c r="G175" s="88"/>
      <c r="H175" s="88"/>
      <c r="I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row>
    <row r="176" spans="1:94" x14ac:dyDescent="0.3">
      <c r="A176" s="87"/>
      <c r="B176" s="88"/>
      <c r="C176" s="89"/>
      <c r="D176" s="88"/>
      <c r="E176" s="88"/>
      <c r="F176" s="87"/>
      <c r="G176" s="88"/>
      <c r="H176" s="88"/>
      <c r="I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row>
    <row r="177" spans="1:94" x14ac:dyDescent="0.3">
      <c r="A177" s="87"/>
      <c r="B177" s="88"/>
      <c r="C177" s="89"/>
      <c r="D177" s="88"/>
      <c r="E177" s="88"/>
      <c r="F177" s="87"/>
      <c r="G177" s="88"/>
      <c r="H177" s="88"/>
      <c r="I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row>
    <row r="178" spans="1:94" x14ac:dyDescent="0.3">
      <c r="A178" s="87"/>
      <c r="B178" s="88"/>
      <c r="C178" s="89"/>
      <c r="D178" s="88"/>
      <c r="E178" s="88"/>
      <c r="F178" s="87"/>
      <c r="G178" s="88"/>
      <c r="H178" s="88"/>
      <c r="I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row>
    <row r="179" spans="1:94" x14ac:dyDescent="0.3">
      <c r="A179" s="87"/>
      <c r="B179" s="88"/>
      <c r="C179" s="89"/>
      <c r="D179" s="88"/>
      <c r="E179" s="88"/>
      <c r="F179" s="87"/>
      <c r="G179" s="88"/>
      <c r="H179" s="88"/>
      <c r="I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row>
    <row r="180" spans="1:94" x14ac:dyDescent="0.3">
      <c r="A180" s="87"/>
      <c r="B180" s="88"/>
      <c r="C180" s="89"/>
      <c r="D180" s="88"/>
      <c r="E180" s="88"/>
      <c r="F180" s="87"/>
      <c r="G180" s="88"/>
      <c r="H180" s="88"/>
      <c r="I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row>
    <row r="181" spans="1:94" x14ac:dyDescent="0.3">
      <c r="A181" s="87"/>
      <c r="B181" s="88"/>
      <c r="C181" s="89"/>
      <c r="D181" s="88"/>
      <c r="E181" s="88"/>
      <c r="F181" s="87"/>
      <c r="G181" s="88"/>
      <c r="H181" s="88"/>
      <c r="I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row>
    <row r="182" spans="1:94" x14ac:dyDescent="0.3">
      <c r="A182" s="87"/>
      <c r="B182" s="88"/>
      <c r="C182" s="89"/>
      <c r="D182" s="88"/>
      <c r="E182" s="88"/>
      <c r="F182" s="87"/>
      <c r="G182" s="88"/>
      <c r="H182" s="88"/>
      <c r="I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row>
    <row r="183" spans="1:94" x14ac:dyDescent="0.3">
      <c r="A183" s="87"/>
      <c r="B183" s="88"/>
      <c r="C183" s="89"/>
      <c r="D183" s="88"/>
      <c r="E183" s="88"/>
      <c r="F183" s="87"/>
      <c r="G183" s="88"/>
      <c r="H183" s="88"/>
      <c r="I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row>
    <row r="184" spans="1:94" x14ac:dyDescent="0.3">
      <c r="A184" s="87"/>
      <c r="B184" s="88"/>
      <c r="C184" s="89"/>
      <c r="D184" s="88"/>
      <c r="E184" s="88"/>
      <c r="F184" s="87"/>
      <c r="G184" s="88"/>
      <c r="H184" s="88"/>
      <c r="I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row>
    <row r="185" spans="1:94" x14ac:dyDescent="0.3">
      <c r="A185" s="87"/>
      <c r="B185" s="88"/>
      <c r="C185" s="89"/>
      <c r="D185" s="88"/>
      <c r="E185" s="88"/>
      <c r="F185" s="87"/>
      <c r="G185" s="88"/>
      <c r="H185" s="88"/>
      <c r="I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row>
    <row r="186" spans="1:94" x14ac:dyDescent="0.3">
      <c r="A186" s="87"/>
      <c r="B186" s="88"/>
      <c r="C186" s="89"/>
      <c r="D186" s="88"/>
      <c r="E186" s="88"/>
      <c r="F186" s="87"/>
      <c r="G186" s="88"/>
      <c r="H186" s="88"/>
      <c r="I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row>
    <row r="187" spans="1:94" x14ac:dyDescent="0.3">
      <c r="A187" s="87"/>
      <c r="B187" s="88"/>
      <c r="C187" s="89"/>
      <c r="D187" s="88"/>
      <c r="E187" s="88"/>
      <c r="F187" s="87"/>
      <c r="G187" s="88"/>
      <c r="H187" s="88"/>
      <c r="I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row>
    <row r="188" spans="1:94" x14ac:dyDescent="0.3">
      <c r="A188" s="87"/>
      <c r="B188" s="88"/>
      <c r="C188" s="89"/>
      <c r="D188" s="88"/>
      <c r="E188" s="88"/>
      <c r="F188" s="87"/>
      <c r="G188" s="88"/>
      <c r="H188" s="88"/>
      <c r="I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row>
    <row r="189" spans="1:94" x14ac:dyDescent="0.3">
      <c r="A189" s="87"/>
      <c r="B189" s="88"/>
      <c r="C189" s="89"/>
      <c r="D189" s="88"/>
      <c r="E189" s="88"/>
      <c r="F189" s="87"/>
      <c r="G189" s="88"/>
      <c r="H189" s="88"/>
      <c r="I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row>
    <row r="190" spans="1:94" x14ac:dyDescent="0.3">
      <c r="A190" s="87"/>
      <c r="B190" s="88"/>
      <c r="C190" s="89"/>
      <c r="D190" s="88"/>
      <c r="E190" s="88"/>
      <c r="F190" s="87"/>
      <c r="G190" s="88"/>
      <c r="H190" s="88"/>
      <c r="I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row>
    <row r="191" spans="1:94" x14ac:dyDescent="0.3">
      <c r="A191" s="87"/>
      <c r="B191" s="88"/>
      <c r="C191" s="89"/>
      <c r="D191" s="88"/>
      <c r="E191" s="88"/>
      <c r="F191" s="87"/>
      <c r="G191" s="88"/>
      <c r="H191" s="88"/>
      <c r="I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row>
    <row r="192" spans="1:94" x14ac:dyDescent="0.3">
      <c r="A192" s="87"/>
      <c r="B192" s="88"/>
      <c r="C192" s="89"/>
      <c r="D192" s="88"/>
      <c r="E192" s="88"/>
      <c r="F192" s="87"/>
      <c r="G192" s="88"/>
      <c r="H192" s="88"/>
      <c r="I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row>
    <row r="193" spans="1:94" x14ac:dyDescent="0.3">
      <c r="A193" s="87"/>
      <c r="B193" s="88"/>
      <c r="C193" s="89"/>
      <c r="D193" s="88"/>
      <c r="E193" s="88"/>
      <c r="F193" s="87"/>
      <c r="G193" s="88"/>
      <c r="H193" s="88"/>
      <c r="I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row>
    <row r="194" spans="1:94" x14ac:dyDescent="0.3">
      <c r="A194" s="87"/>
      <c r="B194" s="88"/>
      <c r="C194" s="89"/>
      <c r="D194" s="88"/>
      <c r="E194" s="88"/>
      <c r="F194" s="87"/>
      <c r="G194" s="88"/>
      <c r="H194" s="88"/>
      <c r="I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row>
    <row r="195" spans="1:94" x14ac:dyDescent="0.3">
      <c r="A195" s="87"/>
      <c r="B195" s="88"/>
      <c r="C195" s="89"/>
      <c r="D195" s="88"/>
      <c r="E195" s="88"/>
      <c r="F195" s="87"/>
      <c r="G195" s="88"/>
      <c r="H195" s="88"/>
      <c r="I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row>
    <row r="196" spans="1:94" x14ac:dyDescent="0.3">
      <c r="A196" s="87"/>
      <c r="B196" s="88"/>
      <c r="C196" s="89"/>
      <c r="D196" s="88"/>
      <c r="E196" s="88"/>
      <c r="F196" s="87"/>
      <c r="G196" s="88"/>
      <c r="H196" s="88"/>
      <c r="I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row>
    <row r="197" spans="1:94" x14ac:dyDescent="0.3">
      <c r="A197" s="87"/>
      <c r="B197" s="88"/>
      <c r="C197" s="89"/>
      <c r="D197" s="88"/>
      <c r="E197" s="88"/>
      <c r="F197" s="87"/>
      <c r="G197" s="88"/>
      <c r="H197" s="88"/>
      <c r="I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row>
    <row r="198" spans="1:94" x14ac:dyDescent="0.3">
      <c r="A198" s="87"/>
      <c r="B198" s="88"/>
      <c r="C198" s="89"/>
      <c r="D198" s="88"/>
      <c r="E198" s="88"/>
      <c r="F198" s="87"/>
      <c r="G198" s="88"/>
      <c r="H198" s="88"/>
      <c r="I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row>
    <row r="199" spans="1:94" x14ac:dyDescent="0.3">
      <c r="A199" s="87"/>
      <c r="B199" s="88"/>
      <c r="C199" s="89"/>
      <c r="D199" s="88"/>
      <c r="E199" s="88"/>
      <c r="F199" s="87"/>
      <c r="G199" s="88"/>
      <c r="H199" s="88"/>
      <c r="I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row>
    <row r="200" spans="1:94" x14ac:dyDescent="0.3">
      <c r="A200" s="87"/>
      <c r="B200" s="88"/>
      <c r="C200" s="89"/>
      <c r="D200" s="88"/>
      <c r="E200" s="88"/>
      <c r="F200" s="87"/>
      <c r="G200" s="88"/>
      <c r="H200" s="88"/>
      <c r="I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row>
    <row r="201" spans="1:94" x14ac:dyDescent="0.3">
      <c r="A201" s="87"/>
      <c r="B201" s="88"/>
      <c r="C201" s="89"/>
      <c r="D201" s="88"/>
      <c r="E201" s="88"/>
      <c r="F201" s="87"/>
      <c r="G201" s="88"/>
      <c r="H201" s="88"/>
      <c r="I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row>
    <row r="202" spans="1:94" x14ac:dyDescent="0.3">
      <c r="A202" s="87"/>
      <c r="B202" s="88"/>
      <c r="C202" s="89"/>
      <c r="D202" s="88"/>
      <c r="E202" s="88"/>
      <c r="F202" s="87"/>
      <c r="G202" s="88"/>
      <c r="H202" s="88"/>
      <c r="I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row>
    <row r="203" spans="1:94" x14ac:dyDescent="0.3">
      <c r="A203" s="87"/>
      <c r="B203" s="88"/>
      <c r="C203" s="89"/>
      <c r="D203" s="88"/>
      <c r="E203" s="88"/>
      <c r="F203" s="87"/>
      <c r="G203" s="88"/>
      <c r="H203" s="88"/>
      <c r="I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row>
    <row r="204" spans="1:94" x14ac:dyDescent="0.3">
      <c r="A204" s="87"/>
      <c r="B204" s="88"/>
      <c r="C204" s="89"/>
      <c r="D204" s="88"/>
      <c r="E204" s="88"/>
      <c r="F204" s="87"/>
      <c r="G204" s="88"/>
      <c r="H204" s="88"/>
      <c r="I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row>
    <row r="205" spans="1:94" x14ac:dyDescent="0.3">
      <c r="A205" s="87"/>
      <c r="B205" s="88"/>
      <c r="C205" s="89"/>
      <c r="D205" s="88"/>
      <c r="E205" s="88"/>
      <c r="F205" s="87"/>
      <c r="G205" s="88"/>
      <c r="H205" s="88"/>
      <c r="I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row>
    <row r="206" spans="1:94" x14ac:dyDescent="0.3">
      <c r="A206" s="87"/>
      <c r="B206" s="88"/>
      <c r="C206" s="89"/>
      <c r="D206" s="88"/>
      <c r="E206" s="88"/>
      <c r="F206" s="87"/>
      <c r="G206" s="88"/>
      <c r="H206" s="88"/>
      <c r="I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row>
    <row r="207" spans="1:94" x14ac:dyDescent="0.3">
      <c r="A207" s="87"/>
      <c r="B207" s="88"/>
      <c r="C207" s="89"/>
      <c r="D207" s="88"/>
      <c r="E207" s="88"/>
      <c r="F207" s="87"/>
      <c r="G207" s="88"/>
      <c r="H207" s="88"/>
      <c r="I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row>
    <row r="208" spans="1:94" x14ac:dyDescent="0.3">
      <c r="A208" s="87"/>
      <c r="B208" s="88"/>
      <c r="C208" s="89"/>
      <c r="D208" s="88"/>
      <c r="E208" s="88"/>
      <c r="F208" s="87"/>
      <c r="G208" s="88"/>
      <c r="H208" s="88"/>
      <c r="I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row>
    <row r="209" spans="1:94" x14ac:dyDescent="0.3">
      <c r="A209" s="87"/>
      <c r="B209" s="88"/>
      <c r="C209" s="89"/>
      <c r="D209" s="88"/>
      <c r="E209" s="88"/>
      <c r="F209" s="87"/>
      <c r="G209" s="88"/>
      <c r="H209" s="88"/>
      <c r="I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row>
    <row r="210" spans="1:94" x14ac:dyDescent="0.3">
      <c r="A210" s="87"/>
      <c r="B210" s="88"/>
      <c r="C210" s="89"/>
      <c r="D210" s="88"/>
      <c r="E210" s="88"/>
      <c r="F210" s="87"/>
      <c r="G210" s="88"/>
      <c r="H210" s="88"/>
      <c r="I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row>
    <row r="211" spans="1:94" x14ac:dyDescent="0.3">
      <c r="A211" s="87"/>
      <c r="B211" s="88"/>
      <c r="C211" s="89"/>
      <c r="D211" s="88"/>
      <c r="E211" s="88"/>
      <c r="F211" s="87"/>
      <c r="G211" s="88"/>
      <c r="H211" s="88"/>
      <c r="I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row>
    <row r="212" spans="1:94" x14ac:dyDescent="0.3">
      <c r="A212" s="87"/>
      <c r="B212" s="88"/>
      <c r="C212" s="89"/>
      <c r="D212" s="88"/>
      <c r="E212" s="88"/>
      <c r="F212" s="87"/>
      <c r="G212" s="88"/>
      <c r="H212" s="88"/>
      <c r="I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row>
    <row r="213" spans="1:94" x14ac:dyDescent="0.3">
      <c r="A213" s="87"/>
      <c r="B213" s="88"/>
      <c r="C213" s="89"/>
      <c r="D213" s="88"/>
      <c r="E213" s="88"/>
      <c r="F213" s="87"/>
      <c r="G213" s="88"/>
      <c r="H213" s="88"/>
      <c r="I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row>
    <row r="214" spans="1:94" x14ac:dyDescent="0.3">
      <c r="A214" s="87"/>
      <c r="B214" s="88"/>
      <c r="C214" s="89"/>
      <c r="D214" s="88"/>
      <c r="E214" s="88"/>
      <c r="F214" s="87"/>
      <c r="G214" s="88"/>
      <c r="H214" s="88"/>
      <c r="I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row>
    <row r="215" spans="1:94" x14ac:dyDescent="0.3">
      <c r="A215" s="87"/>
      <c r="B215" s="88"/>
      <c r="C215" s="89"/>
      <c r="D215" s="88"/>
      <c r="E215" s="88"/>
      <c r="F215" s="87"/>
      <c r="G215" s="88"/>
      <c r="H215" s="88"/>
      <c r="I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row>
    <row r="216" spans="1:94" x14ac:dyDescent="0.3">
      <c r="A216" s="87"/>
      <c r="B216" s="88"/>
      <c r="C216" s="89"/>
      <c r="D216" s="88"/>
      <c r="E216" s="88"/>
      <c r="F216" s="87"/>
      <c r="G216" s="88"/>
      <c r="H216" s="88"/>
      <c r="I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row>
    <row r="217" spans="1:94" x14ac:dyDescent="0.3">
      <c r="A217" s="87"/>
      <c r="B217" s="88"/>
      <c r="C217" s="89"/>
      <c r="D217" s="88"/>
      <c r="E217" s="88"/>
      <c r="F217" s="87"/>
      <c r="G217" s="88"/>
      <c r="H217" s="88"/>
      <c r="I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row>
    <row r="218" spans="1:94" x14ac:dyDescent="0.3">
      <c r="A218" s="87"/>
      <c r="B218" s="88"/>
      <c r="C218" s="89"/>
      <c r="D218" s="88"/>
      <c r="E218" s="88"/>
      <c r="F218" s="87"/>
      <c r="G218" s="88"/>
      <c r="H218" s="88"/>
      <c r="I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row>
    <row r="219" spans="1:94" x14ac:dyDescent="0.3">
      <c r="A219" s="87"/>
      <c r="B219" s="88"/>
      <c r="C219" s="89"/>
      <c r="D219" s="88"/>
      <c r="E219" s="88"/>
      <c r="F219" s="87"/>
      <c r="G219" s="88"/>
      <c r="H219" s="88"/>
      <c r="I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row>
    <row r="220" spans="1:94" x14ac:dyDescent="0.3">
      <c r="A220" s="87"/>
      <c r="B220" s="88"/>
      <c r="C220" s="89"/>
      <c r="D220" s="88"/>
      <c r="E220" s="88"/>
      <c r="F220" s="87"/>
      <c r="G220" s="88"/>
      <c r="H220" s="88"/>
      <c r="I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row>
    <row r="221" spans="1:94" x14ac:dyDescent="0.3">
      <c r="A221" s="87"/>
      <c r="B221" s="88"/>
      <c r="C221" s="89"/>
      <c r="D221" s="88"/>
      <c r="E221" s="88"/>
      <c r="F221" s="87"/>
      <c r="G221" s="88"/>
      <c r="H221" s="88"/>
      <c r="I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row>
    <row r="222" spans="1:94" x14ac:dyDescent="0.3">
      <c r="A222" s="87"/>
      <c r="B222" s="88"/>
      <c r="C222" s="89"/>
      <c r="D222" s="88"/>
      <c r="E222" s="88"/>
      <c r="F222" s="87"/>
      <c r="G222" s="88"/>
      <c r="H222" s="88"/>
      <c r="I222" s="88"/>
    </row>
  </sheetData>
  <mergeCells count="27">
    <mergeCell ref="O13:O16"/>
    <mergeCell ref="I13:I16"/>
    <mergeCell ref="J13:J16"/>
    <mergeCell ref="K13:K16"/>
    <mergeCell ref="N13:N16"/>
    <mergeCell ref="M13:M16"/>
    <mergeCell ref="L13:L16"/>
    <mergeCell ref="F13:F16"/>
    <mergeCell ref="H13:H16"/>
    <mergeCell ref="G13:G16"/>
    <mergeCell ref="A13:A16"/>
    <mergeCell ref="C13:C16"/>
    <mergeCell ref="B13:B16"/>
    <mergeCell ref="D13:D16"/>
    <mergeCell ref="E13:E16"/>
    <mergeCell ref="B6:B10"/>
    <mergeCell ref="H6:H10"/>
    <mergeCell ref="F11:F12"/>
    <mergeCell ref="I11:I12"/>
    <mergeCell ref="B11:B12"/>
    <mergeCell ref="C11:C12"/>
    <mergeCell ref="D11:D12"/>
    <mergeCell ref="E11:E12"/>
    <mergeCell ref="I6:I10"/>
    <mergeCell ref="F6:F10"/>
    <mergeCell ref="E6:E10"/>
    <mergeCell ref="C6:C10"/>
  </mergeCells>
  <phoneticPr fontId="12" type="noConversion"/>
  <conditionalFormatting sqref="J5 J11:J13 J17">
    <cfRule type="cellIs" dxfId="122" priority="13" operator="equal">
      <formula>#REF!</formula>
    </cfRule>
    <cfRule type="cellIs" dxfId="121" priority="14" operator="equal">
      <formula>#REF!</formula>
    </cfRule>
    <cfRule type="cellIs" dxfId="120" priority="15" operator="equal">
      <formula>#REF!</formula>
    </cfRule>
  </conditionalFormatting>
  <conditionalFormatting sqref="J6:J10 J18:J19">
    <cfRule type="cellIs" dxfId="119" priority="10" operator="equal">
      <formula>#REF!</formula>
    </cfRule>
    <cfRule type="cellIs" dxfId="118" priority="11" operator="equal">
      <formula>#REF!</formula>
    </cfRule>
    <cfRule type="cellIs" dxfId="117" priority="12" operator="equal">
      <formula>#REF!</formula>
    </cfRule>
  </conditionalFormatting>
  <dataValidations count="1">
    <dataValidation type="list" allowBlank="1" showInputMessage="1" showErrorMessage="1" sqref="J17:J19 J5:J13" xr:uid="{19753C65-B8E2-4683-89D2-B28337A57E29}">
      <formula1>$J$23:$J$26</formula1>
    </dataValidation>
  </dataValidations>
  <pageMargins left="0.23622047244094491" right="0.23622047244094491" top="0.74803149606299213" bottom="0.74803149606299213" header="0.31496062992125984" footer="0.31496062992125984"/>
  <pageSetup paperSize="8" scale="1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89EC-1F33-4DCD-9228-776E7C95146B}">
  <sheetPr>
    <pageSetUpPr fitToPage="1"/>
  </sheetPr>
  <dimension ref="A1:QY71"/>
  <sheetViews>
    <sheetView zoomScale="80" zoomScaleNormal="80" workbookViewId="0">
      <selection activeCell="A4" sqref="A4"/>
    </sheetView>
  </sheetViews>
  <sheetFormatPr defaultColWidth="9.109375" defaultRowHeight="14.4" outlineLevelRow="1" x14ac:dyDescent="0.3"/>
  <cols>
    <col min="1" max="1" width="19.21875" style="8" customWidth="1"/>
    <col min="2" max="2" width="13" style="5" customWidth="1"/>
    <col min="3" max="3" width="71.5546875" style="7" customWidth="1"/>
    <col min="4" max="4" width="15" style="5" customWidth="1"/>
    <col min="5" max="5" width="19.44140625" style="5" customWidth="1"/>
    <col min="6" max="6" width="40" style="8" bestFit="1" customWidth="1"/>
    <col min="7" max="7" width="44.44140625" style="5" customWidth="1"/>
    <col min="8" max="8" width="47.21875" style="5" customWidth="1"/>
    <col min="9" max="9" width="47.109375" style="5" customWidth="1"/>
    <col min="10" max="10" width="20.44140625" style="5" customWidth="1"/>
    <col min="11" max="11" width="57.21875" style="5" customWidth="1"/>
    <col min="12" max="12" width="59.77734375" style="5" customWidth="1"/>
    <col min="13" max="13" width="7.109375" style="9" hidden="1" customWidth="1"/>
    <col min="14" max="14" width="19" style="5" hidden="1" customWidth="1"/>
    <col min="15" max="15" width="9.109375" style="5" hidden="1" customWidth="1"/>
    <col min="16" max="16384" width="9.109375" style="5"/>
  </cols>
  <sheetData>
    <row r="1" spans="1:75" x14ac:dyDescent="0.3">
      <c r="A1" s="355"/>
      <c r="B1" s="356"/>
      <c r="C1" s="164" t="s">
        <v>783</v>
      </c>
      <c r="D1" s="355"/>
      <c r="E1" s="355"/>
      <c r="F1"/>
      <c r="G1" s="1"/>
      <c r="H1" s="1"/>
      <c r="I1" s="1"/>
      <c r="J1" s="2"/>
      <c r="K1" s="3"/>
      <c r="L1" s="3"/>
      <c r="M1" s="4"/>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row>
    <row r="2" spans="1:75" ht="13.35" hidden="1" customHeight="1" outlineLevel="1" x14ac:dyDescent="0.3">
      <c r="A2" s="1"/>
      <c r="B2" s="1"/>
      <c r="C2" s="1"/>
      <c r="D2" s="1"/>
      <c r="E2" s="1"/>
      <c r="F2" s="1"/>
      <c r="G2" s="1"/>
      <c r="H2" s="1"/>
      <c r="I2" s="1"/>
      <c r="J2" s="1"/>
      <c r="K2" s="1"/>
      <c r="L2" s="1"/>
      <c r="M2" s="4"/>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row>
    <row r="3" spans="1:75" ht="14.25" hidden="1" customHeight="1" outlineLevel="1" x14ac:dyDescent="0.3">
      <c r="A3" s="6"/>
      <c r="B3" s="357"/>
      <c r="C3" s="168"/>
      <c r="D3" s="6"/>
      <c r="E3" s="6"/>
      <c r="F3" s="6"/>
      <c r="G3" s="6"/>
      <c r="H3" s="6"/>
      <c r="I3" s="6"/>
      <c r="J3" s="358"/>
      <c r="K3" s="170"/>
      <c r="L3" s="170"/>
      <c r="M3" s="4"/>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row>
    <row r="4" spans="1:75" ht="68.849999999999994" customHeight="1" collapsed="1" x14ac:dyDescent="0.3">
      <c r="A4" s="175" t="s">
        <v>224</v>
      </c>
      <c r="B4" s="176" t="s">
        <v>784</v>
      </c>
      <c r="C4" s="176" t="s">
        <v>62</v>
      </c>
      <c r="D4" s="230" t="s">
        <v>785</v>
      </c>
      <c r="E4" s="230" t="s">
        <v>786</v>
      </c>
      <c r="F4" s="175" t="s">
        <v>787</v>
      </c>
      <c r="G4" s="176" t="s">
        <v>788</v>
      </c>
      <c r="H4" s="176" t="s">
        <v>72</v>
      </c>
      <c r="I4" s="176" t="s">
        <v>74</v>
      </c>
      <c r="J4" s="177" t="s">
        <v>76</v>
      </c>
      <c r="K4" s="177" t="s">
        <v>789</v>
      </c>
      <c r="L4" s="177" t="s">
        <v>80</v>
      </c>
      <c r="M4" s="359" t="s">
        <v>790</v>
      </c>
      <c r="N4" s="179" t="s">
        <v>791</v>
      </c>
      <c r="O4" s="141" t="s">
        <v>66</v>
      </c>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row>
    <row r="5" spans="1:75" ht="13.8" x14ac:dyDescent="0.3">
      <c r="A5" s="360" t="s">
        <v>921</v>
      </c>
      <c r="B5" s="360"/>
      <c r="C5" s="182"/>
      <c r="D5" s="181"/>
      <c r="E5" s="181"/>
      <c r="F5" s="181"/>
      <c r="G5" s="181"/>
      <c r="H5" s="181"/>
      <c r="I5" s="181"/>
      <c r="J5" s="181"/>
      <c r="K5" s="181"/>
      <c r="L5" s="181"/>
      <c r="M5" s="143"/>
      <c r="N5" s="142"/>
      <c r="O5" s="142"/>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row>
    <row r="6" spans="1:75" ht="111" customHeight="1" x14ac:dyDescent="0.3">
      <c r="A6" s="285" t="s">
        <v>353</v>
      </c>
      <c r="B6" s="437" t="s">
        <v>354</v>
      </c>
      <c r="C6" s="443" t="s">
        <v>922</v>
      </c>
      <c r="D6" s="445" t="s">
        <v>256</v>
      </c>
      <c r="E6" s="458" t="s">
        <v>208</v>
      </c>
      <c r="F6" s="126" t="s">
        <v>923</v>
      </c>
      <c r="G6" s="341" t="s">
        <v>1920</v>
      </c>
      <c r="H6" s="126" t="s">
        <v>924</v>
      </c>
      <c r="I6" s="126" t="s">
        <v>925</v>
      </c>
      <c r="J6" s="221" t="s">
        <v>797</v>
      </c>
      <c r="K6" s="124"/>
      <c r="L6" s="124"/>
      <c r="M6" s="135">
        <f t="shared" ref="M6" si="0">IF(J6="","0",IF(J6="Pass",1,IF(J6="Fail",0,IF(J6="TBD",0,IF(J6="N/A (Please provide reason)",1)))))</f>
        <v>0</v>
      </c>
      <c r="N6" s="133">
        <f>IF(AND(D6="M",J6="N/A (Please provide reason)"),1,0)</f>
        <v>0</v>
      </c>
      <c r="O6" s="144">
        <f>IF(E6 = "YES",1,0)</f>
        <v>1</v>
      </c>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row>
    <row r="7" spans="1:75" ht="93.75" customHeight="1" x14ac:dyDescent="0.3">
      <c r="A7" s="285" t="s">
        <v>355</v>
      </c>
      <c r="B7" s="452"/>
      <c r="C7" s="450"/>
      <c r="D7" s="453"/>
      <c r="E7" s="463"/>
      <c r="F7" s="137" t="s">
        <v>926</v>
      </c>
      <c r="G7" s="341" t="s">
        <v>927</v>
      </c>
      <c r="H7" s="126" t="s">
        <v>924</v>
      </c>
      <c r="I7" s="126" t="s">
        <v>928</v>
      </c>
      <c r="J7" s="221" t="s">
        <v>797</v>
      </c>
      <c r="K7" s="124"/>
      <c r="L7" s="124"/>
      <c r="M7" s="135">
        <f t="shared" ref="M7" si="1">IF(J7="","0",IF(J7="Pass",1,IF(J7="Fail",0,IF(J7="TBD",0,IF(J7="N/A (Please provide reason)",1)))))</f>
        <v>0</v>
      </c>
      <c r="N7" s="133">
        <f>IF(AND(D6="M",J7="N/A (Please provide reason)"),1,0)</f>
        <v>0</v>
      </c>
      <c r="O7" s="144">
        <f>IF(E6 = "YES",1,0)</f>
        <v>1</v>
      </c>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row>
    <row r="8" spans="1:75" ht="155.25" customHeight="1" x14ac:dyDescent="0.3">
      <c r="A8" s="285" t="s">
        <v>356</v>
      </c>
      <c r="B8" s="437" t="s">
        <v>357</v>
      </c>
      <c r="C8" s="443" t="s">
        <v>929</v>
      </c>
      <c r="D8" s="125" t="s">
        <v>256</v>
      </c>
      <c r="E8" s="302" t="s">
        <v>208</v>
      </c>
      <c r="F8" s="186" t="s">
        <v>930</v>
      </c>
      <c r="G8" s="126" t="s">
        <v>358</v>
      </c>
      <c r="H8" s="126" t="s">
        <v>931</v>
      </c>
      <c r="I8" s="126" t="s">
        <v>932</v>
      </c>
      <c r="J8" s="185" t="s">
        <v>797</v>
      </c>
      <c r="K8" s="124"/>
      <c r="L8" s="124"/>
      <c r="M8" s="135">
        <f t="shared" ref="M8:M11" si="2">IF(J8="","0",IF(J8="Pass",1,IF(J8="Fail",0,IF(J8="TBD",0,IF(J8="N/A (Please provide reason)",1)))))</f>
        <v>0</v>
      </c>
      <c r="N8" s="133">
        <f t="shared" ref="N8:N15" si="3">IF(AND(D8="M",J8="N/A (Please provide reason)"),1,0)</f>
        <v>0</v>
      </c>
      <c r="O8" s="144">
        <f t="shared" ref="O8:O15" si="4">IF(E8 = "YES",1,0)</f>
        <v>1</v>
      </c>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row>
    <row r="9" spans="1:75" ht="155.25" customHeight="1" x14ac:dyDescent="0.3">
      <c r="A9" s="285" t="s">
        <v>359</v>
      </c>
      <c r="B9" s="438"/>
      <c r="C9" s="444"/>
      <c r="D9" s="125" t="s">
        <v>256</v>
      </c>
      <c r="E9" s="302" t="s">
        <v>208</v>
      </c>
      <c r="F9" s="186" t="s">
        <v>933</v>
      </c>
      <c r="G9" s="126" t="s">
        <v>358</v>
      </c>
      <c r="H9" s="126" t="s">
        <v>934</v>
      </c>
      <c r="I9" s="126" t="s">
        <v>932</v>
      </c>
      <c r="J9" s="185" t="s">
        <v>797</v>
      </c>
      <c r="K9" s="124"/>
      <c r="L9" s="124"/>
      <c r="M9" s="135">
        <f t="shared" ref="M9" si="5">IF(J9="","0",IF(J9="Pass",1,IF(J9="Fail",0,IF(J9="TBD",0,IF(J9="N/A (Please provide reason)",1)))))</f>
        <v>0</v>
      </c>
      <c r="N9" s="133">
        <f t="shared" si="3"/>
        <v>0</v>
      </c>
      <c r="O9" s="144">
        <f t="shared" si="4"/>
        <v>1</v>
      </c>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row>
    <row r="10" spans="1:75" ht="122.85" customHeight="1" x14ac:dyDescent="0.3">
      <c r="A10" s="285" t="s">
        <v>361</v>
      </c>
      <c r="B10" s="291" t="s">
        <v>362</v>
      </c>
      <c r="C10" s="199" t="s">
        <v>935</v>
      </c>
      <c r="D10" s="257" t="s">
        <v>256</v>
      </c>
      <c r="E10" s="274" t="s">
        <v>208</v>
      </c>
      <c r="F10" s="186" t="s">
        <v>936</v>
      </c>
      <c r="G10" s="126" t="s">
        <v>937</v>
      </c>
      <c r="H10" s="126" t="s">
        <v>938</v>
      </c>
      <c r="I10" s="186" t="s">
        <v>796</v>
      </c>
      <c r="J10" s="185" t="s">
        <v>797</v>
      </c>
      <c r="K10" s="124"/>
      <c r="L10" s="124"/>
      <c r="M10" s="135">
        <f t="shared" ref="M10" si="6">IF(J10="","0",IF(J10="Pass",1,IF(J10="Fail",0,IF(J10="TBD",0,IF(J10="N/A (Please provide reason)",1)))))</f>
        <v>0</v>
      </c>
      <c r="N10" s="133">
        <f t="shared" si="3"/>
        <v>0</v>
      </c>
      <c r="O10" s="144">
        <f t="shared" si="4"/>
        <v>1</v>
      </c>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row>
    <row r="11" spans="1:75" ht="108.75" customHeight="1" x14ac:dyDescent="0.3">
      <c r="A11" s="285" t="s">
        <v>364</v>
      </c>
      <c r="B11" s="140" t="s">
        <v>365</v>
      </c>
      <c r="C11" s="208" t="s">
        <v>939</v>
      </c>
      <c r="D11" s="125" t="s">
        <v>256</v>
      </c>
      <c r="E11" s="262" t="s">
        <v>208</v>
      </c>
      <c r="F11" s="126" t="s">
        <v>940</v>
      </c>
      <c r="G11" s="126" t="s">
        <v>941</v>
      </c>
      <c r="H11" s="126" t="s">
        <v>942</v>
      </c>
      <c r="I11" s="126" t="s">
        <v>943</v>
      </c>
      <c r="J11" s="185" t="s">
        <v>797</v>
      </c>
      <c r="K11" s="124"/>
      <c r="L11" s="124"/>
      <c r="M11" s="135">
        <f t="shared" si="2"/>
        <v>0</v>
      </c>
      <c r="N11" s="133">
        <f t="shared" si="3"/>
        <v>0</v>
      </c>
      <c r="O11" s="144">
        <f t="shared" si="4"/>
        <v>1</v>
      </c>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row>
    <row r="12" spans="1:75" ht="363.6" customHeight="1" x14ac:dyDescent="0.3">
      <c r="A12" s="285" t="s">
        <v>367</v>
      </c>
      <c r="B12" s="437" t="s">
        <v>368</v>
      </c>
      <c r="C12" s="441" t="s">
        <v>944</v>
      </c>
      <c r="D12" s="263" t="s">
        <v>319</v>
      </c>
      <c r="E12" s="276" t="s">
        <v>208</v>
      </c>
      <c r="F12" s="124" t="s">
        <v>945</v>
      </c>
      <c r="G12" s="126" t="s">
        <v>946</v>
      </c>
      <c r="H12" s="126" t="s">
        <v>947</v>
      </c>
      <c r="I12" s="126"/>
      <c r="J12" s="279" t="s">
        <v>797</v>
      </c>
      <c r="K12" s="124"/>
      <c r="L12" s="124"/>
      <c r="M12" s="269">
        <f>IF(J12="","0",IF(J12="Pass",1,IF(J12="Fail",0,IF(J12="TBD",0,IF(J12="N/A (Please provide reason)",1)))))</f>
        <v>0</v>
      </c>
      <c r="N12" s="268">
        <f t="shared" si="3"/>
        <v>0</v>
      </c>
      <c r="O12" s="255">
        <f t="shared" si="4"/>
        <v>1</v>
      </c>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row>
    <row r="13" spans="1:75" ht="363.6" customHeight="1" x14ac:dyDescent="0.3">
      <c r="A13" s="285" t="s">
        <v>355</v>
      </c>
      <c r="B13" s="452"/>
      <c r="C13" s="466"/>
      <c r="D13" s="263" t="s">
        <v>319</v>
      </c>
      <c r="E13" s="276" t="s">
        <v>208</v>
      </c>
      <c r="F13" s="124" t="s">
        <v>948</v>
      </c>
      <c r="G13" s="126" t="s">
        <v>949</v>
      </c>
      <c r="H13" s="126" t="s">
        <v>947</v>
      </c>
      <c r="I13" s="126"/>
      <c r="J13" s="279" t="s">
        <v>797</v>
      </c>
      <c r="K13" s="124"/>
      <c r="L13" s="124"/>
      <c r="M13" s="269">
        <f>IF(J13="","0",IF(J13="Pass",1,IF(J13="Fail",0,IF(J13="TBD",0,IF(J13="N/A (Please provide reason)",1)))))</f>
        <v>0</v>
      </c>
      <c r="N13" s="268">
        <f t="shared" si="3"/>
        <v>0</v>
      </c>
      <c r="O13" s="255">
        <f t="shared" si="4"/>
        <v>1</v>
      </c>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row>
    <row r="14" spans="1:75" ht="363.6" customHeight="1" x14ac:dyDescent="0.3">
      <c r="A14" s="285" t="s">
        <v>371</v>
      </c>
      <c r="B14" s="438"/>
      <c r="C14" s="442"/>
      <c r="D14" s="263" t="s">
        <v>319</v>
      </c>
      <c r="E14" s="276" t="s">
        <v>208</v>
      </c>
      <c r="F14" s="124" t="s">
        <v>950</v>
      </c>
      <c r="G14" s="126" t="s">
        <v>949</v>
      </c>
      <c r="H14" s="126" t="s">
        <v>947</v>
      </c>
      <c r="I14" s="126"/>
      <c r="J14" s="279" t="s">
        <v>797</v>
      </c>
      <c r="K14" s="124"/>
      <c r="L14" s="124"/>
      <c r="M14" s="269">
        <f>IF(J14="","0",IF(J14="Pass",1,IF(J14="Fail",0,IF(J14="TBD",0,IF(J14="N/A (Please provide reason)",1)))))</f>
        <v>0</v>
      </c>
      <c r="N14" s="268">
        <f t="shared" si="3"/>
        <v>0</v>
      </c>
      <c r="O14" s="255">
        <f t="shared" si="4"/>
        <v>1</v>
      </c>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row>
    <row r="15" spans="1:75" ht="167.25" customHeight="1" x14ac:dyDescent="0.3">
      <c r="A15" s="285" t="s">
        <v>373</v>
      </c>
      <c r="B15" s="140" t="s">
        <v>374</v>
      </c>
      <c r="C15" s="346" t="s">
        <v>951</v>
      </c>
      <c r="D15" s="348" t="s">
        <v>319</v>
      </c>
      <c r="E15" s="350" t="s">
        <v>208</v>
      </c>
      <c r="F15" s="342" t="s">
        <v>952</v>
      </c>
      <c r="G15" s="126" t="s">
        <v>953</v>
      </c>
      <c r="H15" s="380" t="s">
        <v>954</v>
      </c>
      <c r="I15" s="126" t="s">
        <v>943</v>
      </c>
      <c r="J15" s="185" t="s">
        <v>797</v>
      </c>
      <c r="K15" s="124"/>
      <c r="L15" s="124"/>
      <c r="M15" s="135">
        <f t="shared" ref="M15" si="7">IF(J15="","0",IF(J15="Pass",1,IF(J15="Fail",0,IF(J15="TBD",0,IF(J15="N/A (Please provide reason)",1)))))</f>
        <v>0</v>
      </c>
      <c r="N15" s="133">
        <f t="shared" si="3"/>
        <v>0</v>
      </c>
      <c r="O15" s="144">
        <f t="shared" si="4"/>
        <v>1</v>
      </c>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row>
    <row r="16" spans="1:75" ht="13.8" x14ac:dyDescent="0.3">
      <c r="A16" s="360" t="s">
        <v>955</v>
      </c>
      <c r="B16" s="360"/>
      <c r="C16" s="182"/>
      <c r="D16" s="181"/>
      <c r="E16" s="181"/>
      <c r="F16" s="181"/>
      <c r="G16" s="181"/>
      <c r="H16" s="181"/>
      <c r="I16" s="181"/>
      <c r="J16" s="181"/>
      <c r="K16" s="181"/>
      <c r="L16" s="181"/>
      <c r="M16" s="143"/>
      <c r="N16" s="142"/>
      <c r="O16" s="142"/>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row>
    <row r="17" spans="1:467" ht="13.8" x14ac:dyDescent="0.3">
      <c r="A17" s="35"/>
      <c r="B17" s="35"/>
      <c r="C17" s="36"/>
      <c r="D17" s="36"/>
      <c r="E17" s="36"/>
      <c r="F17" s="36"/>
      <c r="G17" s="36"/>
      <c r="H17" s="36"/>
      <c r="I17" s="36"/>
      <c r="J17" s="37"/>
      <c r="K17" s="38"/>
      <c r="L17" s="38"/>
      <c r="M17" s="37"/>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row>
    <row r="18" spans="1:467" ht="13.8" x14ac:dyDescent="0.3">
      <c r="A18" s="33"/>
      <c r="B18" s="33"/>
      <c r="C18" s="34"/>
      <c r="D18" s="34"/>
      <c r="E18" s="34"/>
      <c r="F18" s="34"/>
      <c r="G18" s="34"/>
      <c r="H18" s="34"/>
      <c r="I18" s="34"/>
      <c r="J18" s="39"/>
      <c r="K18" s="39"/>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row>
    <row r="19" spans="1:467" ht="13.8" x14ac:dyDescent="0.3">
      <c r="A19" s="33"/>
      <c r="B19" s="33"/>
      <c r="C19" s="34"/>
      <c r="D19" s="34"/>
      <c r="E19" s="34"/>
      <c r="F19" s="34"/>
      <c r="G19" s="34"/>
      <c r="H19" s="34"/>
      <c r="I19" s="34"/>
      <c r="J19" s="192" t="s">
        <v>879</v>
      </c>
      <c r="K19" s="152" t="s">
        <v>66</v>
      </c>
      <c r="L19" s="39"/>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row>
    <row r="20" spans="1:467" x14ac:dyDescent="0.3">
      <c r="A20" s="87"/>
      <c r="B20" s="88"/>
      <c r="C20" s="89"/>
      <c r="D20" s="88"/>
      <c r="E20" s="88"/>
      <c r="F20" s="87"/>
      <c r="G20" s="88"/>
      <c r="H20" s="88"/>
      <c r="I20" s="88"/>
      <c r="J20" s="195" t="s">
        <v>797</v>
      </c>
      <c r="K20" s="91" t="s">
        <v>880</v>
      </c>
      <c r="L20" s="194">
        <f>SUM(L21:L22)</f>
        <v>10</v>
      </c>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row>
    <row r="21" spans="1:467" x14ac:dyDescent="0.3">
      <c r="A21" s="87"/>
      <c r="B21" s="88"/>
      <c r="C21" s="89"/>
      <c r="D21" s="88" t="s">
        <v>0</v>
      </c>
      <c r="E21" s="88"/>
      <c r="F21" s="87"/>
      <c r="G21" s="88"/>
      <c r="H21" s="88"/>
      <c r="I21" s="88"/>
      <c r="J21" s="362" t="s">
        <v>882</v>
      </c>
      <c r="K21" s="91" t="s">
        <v>881</v>
      </c>
      <c r="L21" s="194">
        <f>COUNTIFS(M6:M16,0,O6:O16,1)</f>
        <v>10</v>
      </c>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row>
    <row r="22" spans="1:467" ht="30" customHeight="1" x14ac:dyDescent="0.3">
      <c r="A22" s="87"/>
      <c r="B22" s="88"/>
      <c r="C22" s="89"/>
      <c r="D22" s="88"/>
      <c r="E22" s="88"/>
      <c r="F22" s="87"/>
      <c r="G22" s="88"/>
      <c r="H22" s="88"/>
      <c r="I22" s="88"/>
      <c r="J22" s="195" t="s">
        <v>884</v>
      </c>
      <c r="K22" s="92" t="s">
        <v>883</v>
      </c>
      <c r="L22" s="194">
        <f>COUNTIFS(M6:M16,1,O6:O16,1)</f>
        <v>0</v>
      </c>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row>
    <row r="23" spans="1:467" x14ac:dyDescent="0.3">
      <c r="A23" s="87"/>
      <c r="B23" s="88"/>
      <c r="C23" s="89"/>
      <c r="D23" s="88"/>
      <c r="E23" s="88"/>
      <c r="F23" s="87"/>
      <c r="G23" s="88"/>
      <c r="H23" s="88"/>
      <c r="I23" s="88"/>
      <c r="J23" s="363" t="s">
        <v>886</v>
      </c>
      <c r="K23" s="92" t="s">
        <v>885</v>
      </c>
      <c r="L23" s="196">
        <f>SUM(L22/L20)</f>
        <v>0</v>
      </c>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row>
    <row r="24" spans="1:467" ht="27.6" customHeight="1" x14ac:dyDescent="0.3">
      <c r="A24" s="87"/>
      <c r="B24" s="88"/>
      <c r="C24" s="89"/>
      <c r="D24" s="88"/>
      <c r="E24" s="88"/>
      <c r="F24" s="87"/>
      <c r="G24" s="88"/>
      <c r="H24" s="88"/>
      <c r="I24" s="88"/>
      <c r="J24" s="11"/>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c r="IX24" s="88"/>
      <c r="IY24" s="88"/>
      <c r="IZ24" s="88"/>
      <c r="JA24" s="88"/>
      <c r="JB24" s="88"/>
      <c r="JC24" s="88"/>
      <c r="JD24" s="88"/>
      <c r="JE24" s="88"/>
      <c r="JF24" s="88"/>
      <c r="JG24" s="88"/>
      <c r="JH24" s="88"/>
      <c r="JI24" s="88"/>
      <c r="JJ24" s="88"/>
      <c r="JK24" s="88"/>
      <c r="JL24" s="88"/>
      <c r="JM24" s="88"/>
      <c r="JN24" s="88"/>
      <c r="JO24" s="88"/>
      <c r="JP24" s="88"/>
      <c r="JQ24" s="88"/>
      <c r="JR24" s="88"/>
      <c r="JS24" s="88"/>
      <c r="JT24" s="88"/>
      <c r="JU24" s="88"/>
      <c r="JV24" s="88"/>
      <c r="JW24" s="88"/>
      <c r="JX24" s="88"/>
      <c r="JY24" s="88"/>
      <c r="JZ24" s="88"/>
      <c r="KA24" s="88"/>
      <c r="KB24" s="88"/>
      <c r="KC24" s="88"/>
      <c r="KD24" s="88"/>
      <c r="KE24" s="88"/>
      <c r="KF24" s="88"/>
      <c r="KG24" s="88"/>
      <c r="KH24" s="88"/>
      <c r="KI24" s="88"/>
      <c r="KJ24" s="88"/>
      <c r="KK24" s="88"/>
      <c r="KL24" s="88"/>
      <c r="KM24" s="88"/>
      <c r="KN24" s="88"/>
      <c r="KO24" s="88"/>
      <c r="KP24" s="88"/>
      <c r="KQ24" s="88"/>
      <c r="KR24" s="88"/>
      <c r="KS24" s="88"/>
      <c r="KT24" s="88"/>
      <c r="KU24" s="88"/>
      <c r="KV24" s="88"/>
      <c r="KW24" s="88"/>
      <c r="KX24" s="88"/>
      <c r="KY24" s="88"/>
      <c r="KZ24" s="88"/>
      <c r="LA24" s="88"/>
      <c r="LB24" s="88"/>
      <c r="LC24" s="88"/>
      <c r="LD24" s="88"/>
      <c r="LE24" s="88"/>
      <c r="LF24" s="88"/>
      <c r="LG24" s="88"/>
      <c r="LH24" s="88"/>
      <c r="LI24" s="88"/>
      <c r="LJ24" s="88"/>
      <c r="LK24" s="88"/>
      <c r="LL24" s="88"/>
      <c r="LM24" s="88"/>
      <c r="LN24" s="88"/>
      <c r="LO24" s="88"/>
      <c r="LP24" s="88"/>
      <c r="LQ24" s="88"/>
      <c r="LR24" s="88"/>
      <c r="LS24" s="88"/>
      <c r="LT24" s="88"/>
      <c r="LU24" s="88"/>
      <c r="LV24" s="88"/>
      <c r="LW24" s="88"/>
      <c r="LX24" s="88"/>
      <c r="LY24" s="88"/>
      <c r="LZ24" s="88"/>
      <c r="MA24" s="88"/>
      <c r="MB24" s="88"/>
      <c r="MC24" s="88"/>
      <c r="MD24" s="88"/>
      <c r="ME24" s="88"/>
      <c r="MF24" s="88"/>
      <c r="MG24" s="88"/>
      <c r="MH24" s="88"/>
      <c r="MI24" s="88"/>
      <c r="MJ24" s="88"/>
      <c r="MK24" s="88"/>
      <c r="ML24" s="88"/>
      <c r="MM24" s="88"/>
      <c r="MN24" s="88"/>
      <c r="MO24" s="88"/>
      <c r="MP24" s="88"/>
      <c r="MQ24" s="88"/>
      <c r="MR24" s="88"/>
      <c r="MS24" s="88"/>
      <c r="MT24" s="88"/>
      <c r="MU24" s="88"/>
      <c r="MV24" s="88"/>
      <c r="MW24" s="88"/>
      <c r="MX24" s="88"/>
      <c r="MY24" s="88"/>
      <c r="MZ24" s="88"/>
      <c r="NA24" s="88"/>
      <c r="NB24" s="88"/>
      <c r="NC24" s="88"/>
      <c r="ND24" s="88"/>
      <c r="NE24" s="88"/>
      <c r="NF24" s="88"/>
      <c r="NG24" s="88"/>
      <c r="NH24" s="88"/>
      <c r="NI24" s="88"/>
      <c r="NJ24" s="88"/>
      <c r="NK24" s="88"/>
      <c r="NL24" s="88"/>
      <c r="NM24" s="88"/>
      <c r="NN24" s="88"/>
      <c r="NO24" s="88"/>
      <c r="NP24" s="88"/>
      <c r="NQ24" s="88"/>
      <c r="NR24" s="88"/>
      <c r="NS24" s="88"/>
      <c r="NT24" s="88"/>
      <c r="NU24" s="88"/>
      <c r="NV24" s="88"/>
      <c r="NW24" s="88"/>
      <c r="NX24" s="88"/>
      <c r="NY24" s="88"/>
      <c r="NZ24" s="88"/>
      <c r="OA24" s="88"/>
      <c r="OB24" s="88"/>
      <c r="OC24" s="88"/>
      <c r="OD24" s="88"/>
      <c r="OE24" s="88"/>
      <c r="OF24" s="88"/>
      <c r="OG24" s="88"/>
      <c r="OH24" s="88"/>
      <c r="OI24" s="88"/>
      <c r="OJ24" s="88"/>
      <c r="OK24" s="88"/>
      <c r="OL24" s="88"/>
      <c r="OM24" s="88"/>
      <c r="ON24" s="88"/>
      <c r="OO24" s="88"/>
      <c r="OP24" s="88"/>
      <c r="OQ24" s="88"/>
      <c r="OR24" s="88"/>
      <c r="OS24" s="88"/>
      <c r="OT24" s="88"/>
      <c r="OU24" s="88"/>
      <c r="OV24" s="88"/>
      <c r="OW24" s="88"/>
      <c r="OX24" s="88"/>
      <c r="OY24" s="88"/>
      <c r="OZ24" s="88"/>
      <c r="PA24" s="88"/>
      <c r="PB24" s="88"/>
      <c r="PC24" s="88"/>
      <c r="PD24" s="88"/>
      <c r="PE24" s="88"/>
      <c r="PF24" s="88"/>
      <c r="PG24" s="88"/>
      <c r="PH24" s="88"/>
      <c r="PI24" s="88"/>
      <c r="PJ24" s="88"/>
      <c r="PK24" s="88"/>
      <c r="PL24" s="88"/>
      <c r="PM24" s="88"/>
      <c r="PN24" s="88"/>
      <c r="PO24" s="88"/>
      <c r="PP24" s="88"/>
      <c r="PQ24" s="88"/>
      <c r="PR24" s="88"/>
      <c r="PS24" s="88"/>
      <c r="PT24" s="88"/>
      <c r="PU24" s="88"/>
      <c r="PV24" s="88"/>
      <c r="PW24" s="88"/>
      <c r="PX24" s="88"/>
      <c r="PY24" s="88"/>
      <c r="PZ24" s="88"/>
      <c r="QA24" s="88"/>
      <c r="QB24" s="88"/>
      <c r="QC24" s="88"/>
      <c r="QD24" s="88"/>
      <c r="QE24" s="88"/>
      <c r="QF24" s="88"/>
      <c r="QG24" s="88"/>
      <c r="QH24" s="88"/>
      <c r="QI24" s="88"/>
      <c r="QJ24" s="88"/>
      <c r="QK24" s="88"/>
      <c r="QL24" s="88"/>
      <c r="QM24" s="88"/>
      <c r="QN24" s="88"/>
      <c r="QO24" s="88"/>
      <c r="QP24" s="88"/>
      <c r="QQ24" s="88"/>
      <c r="QR24" s="88"/>
      <c r="QS24" s="88"/>
      <c r="QT24" s="88"/>
      <c r="QU24" s="88"/>
      <c r="QV24" s="88"/>
      <c r="QW24" s="88"/>
      <c r="QX24" s="88"/>
      <c r="QY24" s="88"/>
    </row>
    <row r="25" spans="1:467" x14ac:dyDescent="0.3">
      <c r="A25" s="87"/>
      <c r="B25" s="88"/>
      <c r="C25" s="89"/>
      <c r="D25" s="88"/>
      <c r="E25" s="88"/>
      <c r="F25" s="87"/>
      <c r="G25" s="88"/>
      <c r="H25" s="88"/>
      <c r="I25" s="88"/>
      <c r="J25" s="88"/>
      <c r="K25" s="88"/>
      <c r="L25" s="88"/>
      <c r="M25" s="90"/>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c r="IX25" s="88"/>
      <c r="IY25" s="88"/>
      <c r="IZ25" s="88"/>
      <c r="JA25" s="88"/>
      <c r="JB25" s="88"/>
      <c r="JC25" s="88"/>
      <c r="JD25" s="88"/>
      <c r="JE25" s="88"/>
      <c r="JF25" s="88"/>
      <c r="JG25" s="88"/>
      <c r="JH25" s="88"/>
      <c r="JI25" s="88"/>
      <c r="JJ25" s="88"/>
      <c r="JK25" s="88"/>
      <c r="JL25" s="88"/>
      <c r="JM25" s="88"/>
      <c r="JN25" s="88"/>
      <c r="JO25" s="88"/>
      <c r="JP25" s="88"/>
      <c r="JQ25" s="88"/>
      <c r="JR25" s="88"/>
      <c r="JS25" s="88"/>
      <c r="JT25" s="88"/>
      <c r="JU25" s="88"/>
      <c r="JV25" s="88"/>
      <c r="JW25" s="88"/>
      <c r="JX25" s="88"/>
      <c r="JY25" s="88"/>
      <c r="JZ25" s="88"/>
      <c r="KA25" s="88"/>
      <c r="KB25" s="88"/>
      <c r="KC25" s="88"/>
      <c r="KD25" s="88"/>
      <c r="KE25" s="88"/>
      <c r="KF25" s="88"/>
      <c r="KG25" s="88"/>
      <c r="KH25" s="88"/>
      <c r="KI25" s="88"/>
      <c r="KJ25" s="88"/>
      <c r="KK25" s="88"/>
      <c r="KL25" s="88"/>
      <c r="KM25" s="88"/>
      <c r="KN25" s="88"/>
      <c r="KO25" s="88"/>
      <c r="KP25" s="88"/>
      <c r="KQ25" s="88"/>
      <c r="KR25" s="88"/>
      <c r="KS25" s="88"/>
      <c r="KT25" s="88"/>
      <c r="KU25" s="88"/>
      <c r="KV25" s="88"/>
      <c r="KW25" s="88"/>
      <c r="KX25" s="88"/>
      <c r="KY25" s="88"/>
      <c r="KZ25" s="88"/>
      <c r="LA25" s="88"/>
      <c r="LB25" s="88"/>
      <c r="LC25" s="88"/>
      <c r="LD25" s="88"/>
      <c r="LE25" s="88"/>
      <c r="LF25" s="88"/>
      <c r="LG25" s="88"/>
      <c r="LH25" s="88"/>
      <c r="LI25" s="88"/>
      <c r="LJ25" s="88"/>
      <c r="LK25" s="88"/>
      <c r="LL25" s="88"/>
      <c r="LM25" s="88"/>
      <c r="LN25" s="88"/>
      <c r="LO25" s="88"/>
      <c r="LP25" s="88"/>
      <c r="LQ25" s="88"/>
      <c r="LR25" s="88"/>
      <c r="LS25" s="88"/>
      <c r="LT25" s="88"/>
      <c r="LU25" s="88"/>
      <c r="LV25" s="88"/>
      <c r="LW25" s="88"/>
      <c r="LX25" s="88"/>
      <c r="LY25" s="88"/>
      <c r="LZ25" s="88"/>
      <c r="MA25" s="88"/>
      <c r="MB25" s="88"/>
      <c r="MC25" s="88"/>
      <c r="MD25" s="88"/>
      <c r="ME25" s="88"/>
      <c r="MF25" s="88"/>
      <c r="MG25" s="88"/>
      <c r="MH25" s="88"/>
      <c r="MI25" s="88"/>
      <c r="MJ25" s="88"/>
      <c r="MK25" s="88"/>
      <c r="ML25" s="88"/>
      <c r="MM25" s="88"/>
      <c r="MN25" s="88"/>
      <c r="MO25" s="88"/>
      <c r="MP25" s="88"/>
      <c r="MQ25" s="88"/>
      <c r="MR25" s="88"/>
      <c r="MS25" s="88"/>
      <c r="MT25" s="88"/>
      <c r="MU25" s="88"/>
      <c r="MV25" s="88"/>
      <c r="MW25" s="88"/>
      <c r="MX25" s="88"/>
      <c r="MY25" s="88"/>
      <c r="MZ25" s="88"/>
      <c r="NA25" s="88"/>
      <c r="NB25" s="88"/>
      <c r="NC25" s="88"/>
      <c r="ND25" s="88"/>
      <c r="NE25" s="88"/>
      <c r="NF25" s="88"/>
      <c r="NG25" s="88"/>
      <c r="NH25" s="88"/>
      <c r="NI25" s="88"/>
      <c r="NJ25" s="88"/>
      <c r="NK25" s="88"/>
      <c r="NL25" s="88"/>
      <c r="NM25" s="88"/>
      <c r="NN25" s="88"/>
      <c r="NO25" s="88"/>
      <c r="NP25" s="88"/>
      <c r="NQ25" s="88"/>
      <c r="NR25" s="88"/>
      <c r="NS25" s="88"/>
      <c r="NT25" s="88"/>
      <c r="NU25" s="88"/>
      <c r="NV25" s="88"/>
      <c r="NW25" s="88"/>
      <c r="NX25" s="88"/>
      <c r="NY25" s="88"/>
      <c r="NZ25" s="88"/>
      <c r="OA25" s="88"/>
      <c r="OB25" s="88"/>
      <c r="OC25" s="88"/>
      <c r="OD25" s="88"/>
      <c r="OE25" s="88"/>
      <c r="OF25" s="88"/>
      <c r="OG25" s="88"/>
      <c r="OH25" s="88"/>
      <c r="OI25" s="88"/>
      <c r="OJ25" s="88"/>
      <c r="OK25" s="88"/>
      <c r="OL25" s="88"/>
      <c r="OM25" s="88"/>
      <c r="ON25" s="88"/>
      <c r="OO25" s="88"/>
      <c r="OP25" s="88"/>
      <c r="OQ25" s="88"/>
      <c r="OR25" s="88"/>
      <c r="OS25" s="88"/>
      <c r="OT25" s="88"/>
      <c r="OU25" s="88"/>
      <c r="OV25" s="88"/>
      <c r="OW25" s="88"/>
      <c r="OX25" s="88"/>
      <c r="OY25" s="88"/>
      <c r="OZ25" s="88"/>
      <c r="PA25" s="88"/>
      <c r="PB25" s="88"/>
      <c r="PC25" s="88"/>
      <c r="PD25" s="88"/>
      <c r="PE25" s="88"/>
      <c r="PF25" s="88"/>
      <c r="PG25" s="88"/>
      <c r="PH25" s="88"/>
      <c r="PI25" s="88"/>
      <c r="PJ25" s="88"/>
      <c r="PK25" s="88"/>
      <c r="PL25" s="88"/>
      <c r="PM25" s="88"/>
      <c r="PN25" s="88"/>
      <c r="PO25" s="88"/>
      <c r="PP25" s="88"/>
      <c r="PQ25" s="88"/>
      <c r="PR25" s="88"/>
      <c r="PS25" s="88"/>
      <c r="PT25" s="88"/>
      <c r="PU25" s="88"/>
      <c r="PV25" s="88"/>
      <c r="PW25" s="88"/>
      <c r="PX25" s="88"/>
      <c r="PY25" s="88"/>
      <c r="PZ25" s="88"/>
      <c r="QA25" s="88"/>
      <c r="QB25" s="88"/>
      <c r="QC25" s="88"/>
      <c r="QD25" s="88"/>
      <c r="QE25" s="88"/>
      <c r="QF25" s="88"/>
      <c r="QG25" s="88"/>
      <c r="QH25" s="88"/>
      <c r="QI25" s="88"/>
      <c r="QJ25" s="88"/>
      <c r="QK25" s="88"/>
      <c r="QL25" s="88"/>
      <c r="QM25" s="88"/>
      <c r="QN25" s="88"/>
      <c r="QO25" s="88"/>
      <c r="QP25" s="88"/>
      <c r="QQ25" s="88"/>
      <c r="QR25" s="88"/>
      <c r="QS25" s="88"/>
      <c r="QT25" s="88"/>
      <c r="QU25" s="88"/>
      <c r="QV25" s="88"/>
      <c r="QW25" s="88"/>
      <c r="QX25" s="88"/>
      <c r="QY25" s="88"/>
    </row>
    <row r="26" spans="1:467" x14ac:dyDescent="0.3">
      <c r="A26" s="87"/>
      <c r="B26" s="88"/>
      <c r="C26" s="89"/>
      <c r="D26" s="88"/>
      <c r="E26" s="88"/>
      <c r="F26" s="87"/>
      <c r="G26" s="88"/>
      <c r="H26" s="88"/>
      <c r="I26" s="88"/>
      <c r="J26" s="88"/>
      <c r="K26" s="88"/>
      <c r="L26" s="88"/>
      <c r="M26" s="90"/>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c r="IX26" s="88"/>
      <c r="IY26" s="88"/>
      <c r="IZ26" s="88"/>
      <c r="JA26" s="88"/>
      <c r="JB26" s="88"/>
      <c r="JC26" s="88"/>
      <c r="JD26" s="88"/>
      <c r="JE26" s="88"/>
      <c r="JF26" s="88"/>
      <c r="JG26" s="88"/>
      <c r="JH26" s="88"/>
      <c r="JI26" s="88"/>
      <c r="JJ26" s="88"/>
      <c r="JK26" s="88"/>
      <c r="JL26" s="88"/>
      <c r="JM26" s="88"/>
      <c r="JN26" s="88"/>
      <c r="JO26" s="88"/>
      <c r="JP26" s="88"/>
      <c r="JQ26" s="88"/>
      <c r="JR26" s="88"/>
      <c r="JS26" s="88"/>
      <c r="JT26" s="88"/>
      <c r="JU26" s="88"/>
      <c r="JV26" s="88"/>
      <c r="JW26" s="88"/>
      <c r="JX26" s="88"/>
      <c r="JY26" s="88"/>
      <c r="JZ26" s="88"/>
      <c r="KA26" s="88"/>
      <c r="KB26" s="88"/>
      <c r="KC26" s="88"/>
      <c r="KD26" s="88"/>
      <c r="KE26" s="88"/>
      <c r="KF26" s="88"/>
      <c r="KG26" s="88"/>
      <c r="KH26" s="88"/>
      <c r="KI26" s="88"/>
      <c r="KJ26" s="88"/>
      <c r="KK26" s="88"/>
      <c r="KL26" s="88"/>
      <c r="KM26" s="88"/>
      <c r="KN26" s="88"/>
      <c r="KO26" s="88"/>
      <c r="KP26" s="88"/>
      <c r="KQ26" s="88"/>
      <c r="KR26" s="88"/>
      <c r="KS26" s="88"/>
      <c r="KT26" s="88"/>
      <c r="KU26" s="88"/>
      <c r="KV26" s="88"/>
      <c r="KW26" s="88"/>
      <c r="KX26" s="88"/>
      <c r="KY26" s="88"/>
      <c r="KZ26" s="88"/>
      <c r="LA26" s="88"/>
      <c r="LB26" s="88"/>
      <c r="LC26" s="88"/>
      <c r="LD26" s="88"/>
      <c r="LE26" s="88"/>
      <c r="LF26" s="88"/>
      <c r="LG26" s="88"/>
      <c r="LH26" s="88"/>
      <c r="LI26" s="88"/>
      <c r="LJ26" s="88"/>
      <c r="LK26" s="88"/>
      <c r="LL26" s="88"/>
      <c r="LM26" s="88"/>
      <c r="LN26" s="88"/>
      <c r="LO26" s="88"/>
      <c r="LP26" s="88"/>
      <c r="LQ26" s="88"/>
      <c r="LR26" s="88"/>
      <c r="LS26" s="88"/>
      <c r="LT26" s="88"/>
      <c r="LU26" s="88"/>
      <c r="LV26" s="88"/>
      <c r="LW26" s="88"/>
      <c r="LX26" s="88"/>
      <c r="LY26" s="88"/>
      <c r="LZ26" s="88"/>
      <c r="MA26" s="88"/>
      <c r="MB26" s="88"/>
      <c r="MC26" s="88"/>
      <c r="MD26" s="88"/>
      <c r="ME26" s="88"/>
      <c r="MF26" s="88"/>
      <c r="MG26" s="88"/>
      <c r="MH26" s="88"/>
      <c r="MI26" s="88"/>
      <c r="MJ26" s="88"/>
      <c r="MK26" s="88"/>
      <c r="ML26" s="88"/>
      <c r="MM26" s="88"/>
      <c r="MN26" s="88"/>
      <c r="MO26" s="88"/>
      <c r="MP26" s="88"/>
      <c r="MQ26" s="88"/>
      <c r="MR26" s="88"/>
      <c r="MS26" s="88"/>
      <c r="MT26" s="88"/>
      <c r="MU26" s="88"/>
      <c r="MV26" s="88"/>
      <c r="MW26" s="88"/>
      <c r="MX26" s="88"/>
      <c r="MY26" s="88"/>
      <c r="MZ26" s="88"/>
      <c r="NA26" s="88"/>
      <c r="NB26" s="88"/>
      <c r="NC26" s="88"/>
      <c r="ND26" s="88"/>
      <c r="NE26" s="88"/>
      <c r="NF26" s="88"/>
      <c r="NG26" s="88"/>
      <c r="NH26" s="88"/>
      <c r="NI26" s="88"/>
      <c r="NJ26" s="88"/>
      <c r="NK26" s="88"/>
      <c r="NL26" s="88"/>
      <c r="NM26" s="88"/>
      <c r="NN26" s="88"/>
      <c r="NO26" s="88"/>
      <c r="NP26" s="88"/>
      <c r="NQ26" s="88"/>
      <c r="NR26" s="88"/>
      <c r="NS26" s="88"/>
      <c r="NT26" s="88"/>
      <c r="NU26" s="88"/>
      <c r="NV26" s="88"/>
      <c r="NW26" s="88"/>
      <c r="NX26" s="88"/>
      <c r="NY26" s="88"/>
      <c r="NZ26" s="88"/>
      <c r="OA26" s="88"/>
      <c r="OB26" s="88"/>
      <c r="OC26" s="88"/>
      <c r="OD26" s="88"/>
      <c r="OE26" s="88"/>
      <c r="OF26" s="88"/>
      <c r="OG26" s="88"/>
      <c r="OH26" s="88"/>
      <c r="OI26" s="88"/>
      <c r="OJ26" s="88"/>
      <c r="OK26" s="88"/>
      <c r="OL26" s="88"/>
      <c r="OM26" s="88"/>
      <c r="ON26" s="88"/>
      <c r="OO26" s="88"/>
      <c r="OP26" s="88"/>
      <c r="OQ26" s="88"/>
      <c r="OR26" s="88"/>
      <c r="OS26" s="88"/>
      <c r="OT26" s="88"/>
      <c r="OU26" s="88"/>
      <c r="OV26" s="88"/>
      <c r="OW26" s="88"/>
      <c r="OX26" s="88"/>
      <c r="OY26" s="88"/>
      <c r="OZ26" s="88"/>
      <c r="PA26" s="88"/>
      <c r="PB26" s="88"/>
      <c r="PC26" s="88"/>
      <c r="PD26" s="88"/>
      <c r="PE26" s="88"/>
      <c r="PF26" s="88"/>
      <c r="PG26" s="88"/>
      <c r="PH26" s="88"/>
      <c r="PI26" s="88"/>
      <c r="PJ26" s="88"/>
      <c r="PK26" s="88"/>
      <c r="PL26" s="88"/>
      <c r="PM26" s="88"/>
      <c r="PN26" s="88"/>
      <c r="PO26" s="88"/>
      <c r="PP26" s="88"/>
      <c r="PQ26" s="88"/>
      <c r="PR26" s="88"/>
      <c r="PS26" s="88"/>
      <c r="PT26" s="88"/>
      <c r="PU26" s="88"/>
      <c r="PV26" s="88"/>
      <c r="PW26" s="88"/>
      <c r="PX26" s="88"/>
      <c r="PY26" s="88"/>
      <c r="PZ26" s="88"/>
      <c r="QA26" s="88"/>
      <c r="QB26" s="88"/>
      <c r="QC26" s="88"/>
      <c r="QD26" s="88"/>
      <c r="QE26" s="88"/>
      <c r="QF26" s="88"/>
      <c r="QG26" s="88"/>
      <c r="QH26" s="88"/>
      <c r="QI26" s="88"/>
      <c r="QJ26" s="88"/>
      <c r="QK26" s="88"/>
      <c r="QL26" s="88"/>
      <c r="QM26" s="88"/>
      <c r="QN26" s="88"/>
      <c r="QO26" s="88"/>
      <c r="QP26" s="88"/>
      <c r="QQ26" s="88"/>
      <c r="QR26" s="88"/>
      <c r="QS26" s="88"/>
      <c r="QT26" s="88"/>
      <c r="QU26" s="88"/>
      <c r="QV26" s="88"/>
      <c r="QW26" s="88"/>
      <c r="QX26" s="88"/>
      <c r="QY26" s="88"/>
    </row>
    <row r="27" spans="1:467" x14ac:dyDescent="0.3">
      <c r="A27" s="87"/>
      <c r="B27" s="88"/>
      <c r="C27" s="89"/>
      <c r="D27" s="88"/>
      <c r="E27" s="88"/>
      <c r="F27" s="87"/>
      <c r="G27" s="88"/>
      <c r="H27" s="88"/>
      <c r="I27" s="88"/>
      <c r="J27" s="88"/>
      <c r="K27" s="88"/>
      <c r="L27" s="88"/>
      <c r="M27" s="90"/>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c r="IW27" s="88"/>
      <c r="IX27" s="88"/>
      <c r="IY27" s="88"/>
      <c r="IZ27" s="88"/>
      <c r="JA27" s="88"/>
      <c r="JB27" s="88"/>
      <c r="JC27" s="88"/>
      <c r="JD27" s="88"/>
      <c r="JE27" s="88"/>
      <c r="JF27" s="88"/>
      <c r="JG27" s="88"/>
      <c r="JH27" s="88"/>
      <c r="JI27" s="88"/>
      <c r="JJ27" s="88"/>
      <c r="JK27" s="88"/>
      <c r="JL27" s="88"/>
      <c r="JM27" s="88"/>
      <c r="JN27" s="88"/>
      <c r="JO27" s="88"/>
      <c r="JP27" s="88"/>
      <c r="JQ27" s="88"/>
      <c r="JR27" s="88"/>
      <c r="JS27" s="88"/>
      <c r="JT27" s="88"/>
      <c r="JU27" s="88"/>
      <c r="JV27" s="88"/>
      <c r="JW27" s="88"/>
      <c r="JX27" s="88"/>
      <c r="JY27" s="88"/>
      <c r="JZ27" s="88"/>
      <c r="KA27" s="88"/>
      <c r="KB27" s="88"/>
      <c r="KC27" s="88"/>
      <c r="KD27" s="88"/>
      <c r="KE27" s="88"/>
      <c r="KF27" s="88"/>
      <c r="KG27" s="88"/>
      <c r="KH27" s="88"/>
      <c r="KI27" s="88"/>
      <c r="KJ27" s="88"/>
      <c r="KK27" s="88"/>
      <c r="KL27" s="88"/>
      <c r="KM27" s="88"/>
      <c r="KN27" s="88"/>
      <c r="KO27" s="88"/>
      <c r="KP27" s="88"/>
      <c r="KQ27" s="88"/>
      <c r="KR27" s="88"/>
      <c r="KS27" s="88"/>
      <c r="KT27" s="88"/>
      <c r="KU27" s="88"/>
      <c r="KV27" s="88"/>
      <c r="KW27" s="88"/>
      <c r="KX27" s="88"/>
      <c r="KY27" s="88"/>
      <c r="KZ27" s="88"/>
      <c r="LA27" s="88"/>
      <c r="LB27" s="88"/>
      <c r="LC27" s="88"/>
      <c r="LD27" s="88"/>
      <c r="LE27" s="88"/>
      <c r="LF27" s="88"/>
      <c r="LG27" s="88"/>
      <c r="LH27" s="88"/>
      <c r="LI27" s="88"/>
      <c r="LJ27" s="88"/>
      <c r="LK27" s="88"/>
      <c r="LL27" s="88"/>
      <c r="LM27" s="88"/>
      <c r="LN27" s="88"/>
      <c r="LO27" s="88"/>
      <c r="LP27" s="88"/>
      <c r="LQ27" s="88"/>
      <c r="LR27" s="88"/>
      <c r="LS27" s="88"/>
      <c r="LT27" s="88"/>
      <c r="LU27" s="88"/>
      <c r="LV27" s="88"/>
      <c r="LW27" s="88"/>
      <c r="LX27" s="88"/>
      <c r="LY27" s="88"/>
      <c r="LZ27" s="88"/>
      <c r="MA27" s="88"/>
      <c r="MB27" s="88"/>
      <c r="MC27" s="88"/>
      <c r="MD27" s="88"/>
      <c r="ME27" s="88"/>
      <c r="MF27" s="88"/>
      <c r="MG27" s="88"/>
      <c r="MH27" s="88"/>
      <c r="MI27" s="88"/>
      <c r="MJ27" s="88"/>
      <c r="MK27" s="88"/>
      <c r="ML27" s="88"/>
      <c r="MM27" s="88"/>
      <c r="MN27" s="88"/>
      <c r="MO27" s="88"/>
      <c r="MP27" s="88"/>
      <c r="MQ27" s="88"/>
      <c r="MR27" s="88"/>
      <c r="MS27" s="88"/>
      <c r="MT27" s="88"/>
      <c r="MU27" s="88"/>
      <c r="MV27" s="88"/>
      <c r="MW27" s="88"/>
      <c r="MX27" s="88"/>
      <c r="MY27" s="88"/>
      <c r="MZ27" s="88"/>
      <c r="NA27" s="88"/>
      <c r="NB27" s="88"/>
      <c r="NC27" s="88"/>
      <c r="ND27" s="88"/>
      <c r="NE27" s="88"/>
      <c r="NF27" s="88"/>
      <c r="NG27" s="88"/>
      <c r="NH27" s="88"/>
      <c r="NI27" s="88"/>
      <c r="NJ27" s="88"/>
      <c r="NK27" s="88"/>
      <c r="NL27" s="88"/>
      <c r="NM27" s="88"/>
      <c r="NN27" s="88"/>
      <c r="NO27" s="88"/>
      <c r="NP27" s="88"/>
      <c r="NQ27" s="88"/>
      <c r="NR27" s="88"/>
      <c r="NS27" s="88"/>
      <c r="NT27" s="88"/>
      <c r="NU27" s="88"/>
      <c r="NV27" s="88"/>
      <c r="NW27" s="88"/>
      <c r="NX27" s="88"/>
      <c r="NY27" s="88"/>
      <c r="NZ27" s="88"/>
      <c r="OA27" s="88"/>
      <c r="OB27" s="88"/>
      <c r="OC27" s="88"/>
      <c r="OD27" s="88"/>
      <c r="OE27" s="88"/>
      <c r="OF27" s="88"/>
      <c r="OG27" s="88"/>
      <c r="OH27" s="88"/>
      <c r="OI27" s="88"/>
      <c r="OJ27" s="88"/>
      <c r="OK27" s="88"/>
      <c r="OL27" s="88"/>
      <c r="OM27" s="88"/>
      <c r="ON27" s="88"/>
      <c r="OO27" s="88"/>
      <c r="OP27" s="88"/>
      <c r="OQ27" s="88"/>
      <c r="OR27" s="88"/>
      <c r="OS27" s="88"/>
      <c r="OT27" s="88"/>
      <c r="OU27" s="88"/>
      <c r="OV27" s="88"/>
      <c r="OW27" s="88"/>
      <c r="OX27" s="88"/>
      <c r="OY27" s="88"/>
      <c r="OZ27" s="88"/>
      <c r="PA27" s="88"/>
      <c r="PB27" s="88"/>
      <c r="PC27" s="88"/>
      <c r="PD27" s="88"/>
      <c r="PE27" s="88"/>
      <c r="PF27" s="88"/>
      <c r="PG27" s="88"/>
      <c r="PH27" s="88"/>
      <c r="PI27" s="88"/>
      <c r="PJ27" s="88"/>
      <c r="PK27" s="88"/>
      <c r="PL27" s="88"/>
      <c r="PM27" s="88"/>
      <c r="PN27" s="88"/>
      <c r="PO27" s="88"/>
      <c r="PP27" s="88"/>
      <c r="PQ27" s="88"/>
      <c r="PR27" s="88"/>
      <c r="PS27" s="88"/>
      <c r="PT27" s="88"/>
      <c r="PU27" s="88"/>
      <c r="PV27" s="88"/>
      <c r="PW27" s="88"/>
      <c r="PX27" s="88"/>
      <c r="PY27" s="88"/>
      <c r="PZ27" s="88"/>
      <c r="QA27" s="88"/>
      <c r="QB27" s="88"/>
      <c r="QC27" s="88"/>
      <c r="QD27" s="88"/>
      <c r="QE27" s="88"/>
      <c r="QF27" s="88"/>
      <c r="QG27" s="88"/>
      <c r="QH27" s="88"/>
      <c r="QI27" s="88"/>
      <c r="QJ27" s="88"/>
      <c r="QK27" s="88"/>
      <c r="QL27" s="88"/>
      <c r="QM27" s="88"/>
      <c r="QN27" s="88"/>
      <c r="QO27" s="88"/>
      <c r="QP27" s="88"/>
      <c r="QQ27" s="88"/>
      <c r="QR27" s="88"/>
      <c r="QS27" s="88"/>
      <c r="QT27" s="88"/>
      <c r="QU27" s="88"/>
      <c r="QV27" s="88"/>
      <c r="QW27" s="88"/>
      <c r="QX27" s="88"/>
      <c r="QY27" s="88"/>
    </row>
    <row r="28" spans="1:467" x14ac:dyDescent="0.3">
      <c r="A28" s="87"/>
      <c r="B28" s="88"/>
      <c r="C28" s="89"/>
      <c r="D28" s="88"/>
      <c r="E28" s="88"/>
      <c r="F28" s="87"/>
      <c r="G28" s="88"/>
      <c r="H28" s="88"/>
      <c r="I28" s="88"/>
      <c r="J28" s="88"/>
      <c r="K28" s="88"/>
      <c r="L28" s="88"/>
      <c r="M28" s="90"/>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c r="IX28" s="88"/>
      <c r="IY28" s="88"/>
      <c r="IZ28" s="88"/>
      <c r="JA28" s="88"/>
      <c r="JB28" s="88"/>
      <c r="JC28" s="88"/>
      <c r="JD28" s="88"/>
      <c r="JE28" s="88"/>
      <c r="JF28" s="88"/>
      <c r="JG28" s="88"/>
      <c r="JH28" s="88"/>
      <c r="JI28" s="88"/>
      <c r="JJ28" s="88"/>
      <c r="JK28" s="88"/>
      <c r="JL28" s="88"/>
      <c r="JM28" s="88"/>
      <c r="JN28" s="88"/>
      <c r="JO28" s="88"/>
      <c r="JP28" s="88"/>
      <c r="JQ28" s="88"/>
      <c r="JR28" s="88"/>
      <c r="JS28" s="88"/>
      <c r="JT28" s="88"/>
      <c r="JU28" s="88"/>
      <c r="JV28" s="88"/>
      <c r="JW28" s="88"/>
      <c r="JX28" s="88"/>
      <c r="JY28" s="88"/>
      <c r="JZ28" s="88"/>
      <c r="KA28" s="88"/>
      <c r="KB28" s="88"/>
      <c r="KC28" s="88"/>
      <c r="KD28" s="88"/>
      <c r="KE28" s="88"/>
      <c r="KF28" s="88"/>
      <c r="KG28" s="88"/>
      <c r="KH28" s="88"/>
      <c r="KI28" s="88"/>
      <c r="KJ28" s="88"/>
      <c r="KK28" s="88"/>
      <c r="KL28" s="88"/>
      <c r="KM28" s="88"/>
      <c r="KN28" s="88"/>
      <c r="KO28" s="88"/>
      <c r="KP28" s="88"/>
      <c r="KQ28" s="88"/>
      <c r="KR28" s="88"/>
      <c r="KS28" s="88"/>
      <c r="KT28" s="88"/>
      <c r="KU28" s="88"/>
      <c r="KV28" s="88"/>
      <c r="KW28" s="88"/>
      <c r="KX28" s="88"/>
      <c r="KY28" s="88"/>
      <c r="KZ28" s="88"/>
      <c r="LA28" s="88"/>
      <c r="LB28" s="88"/>
      <c r="LC28" s="88"/>
      <c r="LD28" s="88"/>
      <c r="LE28" s="88"/>
      <c r="LF28" s="88"/>
      <c r="LG28" s="88"/>
      <c r="LH28" s="88"/>
      <c r="LI28" s="88"/>
      <c r="LJ28" s="88"/>
      <c r="LK28" s="88"/>
      <c r="LL28" s="88"/>
      <c r="LM28" s="88"/>
      <c r="LN28" s="88"/>
      <c r="LO28" s="88"/>
      <c r="LP28" s="88"/>
      <c r="LQ28" s="88"/>
      <c r="LR28" s="88"/>
      <c r="LS28" s="88"/>
      <c r="LT28" s="88"/>
      <c r="LU28" s="88"/>
      <c r="LV28" s="88"/>
      <c r="LW28" s="88"/>
      <c r="LX28" s="88"/>
      <c r="LY28" s="88"/>
      <c r="LZ28" s="88"/>
      <c r="MA28" s="88"/>
      <c r="MB28" s="88"/>
      <c r="MC28" s="88"/>
      <c r="MD28" s="88"/>
      <c r="ME28" s="88"/>
      <c r="MF28" s="88"/>
      <c r="MG28" s="88"/>
      <c r="MH28" s="88"/>
      <c r="MI28" s="88"/>
      <c r="MJ28" s="88"/>
      <c r="MK28" s="88"/>
      <c r="ML28" s="88"/>
      <c r="MM28" s="88"/>
      <c r="MN28" s="88"/>
      <c r="MO28" s="88"/>
      <c r="MP28" s="88"/>
      <c r="MQ28" s="88"/>
      <c r="MR28" s="88"/>
      <c r="MS28" s="88"/>
      <c r="MT28" s="88"/>
      <c r="MU28" s="88"/>
      <c r="MV28" s="88"/>
      <c r="MW28" s="88"/>
      <c r="MX28" s="88"/>
      <c r="MY28" s="88"/>
      <c r="MZ28" s="88"/>
      <c r="NA28" s="88"/>
      <c r="NB28" s="88"/>
      <c r="NC28" s="88"/>
      <c r="ND28" s="88"/>
      <c r="NE28" s="88"/>
      <c r="NF28" s="88"/>
      <c r="NG28" s="88"/>
      <c r="NH28" s="88"/>
      <c r="NI28" s="88"/>
      <c r="NJ28" s="88"/>
      <c r="NK28" s="88"/>
      <c r="NL28" s="88"/>
      <c r="NM28" s="88"/>
      <c r="NN28" s="88"/>
      <c r="NO28" s="88"/>
      <c r="NP28" s="88"/>
      <c r="NQ28" s="88"/>
      <c r="NR28" s="88"/>
      <c r="NS28" s="88"/>
      <c r="NT28" s="88"/>
      <c r="NU28" s="88"/>
      <c r="NV28" s="88"/>
      <c r="NW28" s="88"/>
      <c r="NX28" s="88"/>
      <c r="NY28" s="88"/>
      <c r="NZ28" s="88"/>
      <c r="OA28" s="88"/>
      <c r="OB28" s="88"/>
      <c r="OC28" s="88"/>
      <c r="OD28" s="88"/>
      <c r="OE28" s="88"/>
      <c r="OF28" s="88"/>
      <c r="OG28" s="88"/>
      <c r="OH28" s="88"/>
      <c r="OI28" s="88"/>
      <c r="OJ28" s="88"/>
      <c r="OK28" s="88"/>
      <c r="OL28" s="88"/>
      <c r="OM28" s="88"/>
      <c r="ON28" s="88"/>
      <c r="OO28" s="88"/>
      <c r="OP28" s="88"/>
      <c r="OQ28" s="88"/>
      <c r="OR28" s="88"/>
      <c r="OS28" s="88"/>
      <c r="OT28" s="88"/>
      <c r="OU28" s="88"/>
      <c r="OV28" s="88"/>
      <c r="OW28" s="88"/>
      <c r="OX28" s="88"/>
      <c r="OY28" s="88"/>
      <c r="OZ28" s="88"/>
      <c r="PA28" s="88"/>
      <c r="PB28" s="88"/>
      <c r="PC28" s="88"/>
      <c r="PD28" s="88"/>
      <c r="PE28" s="88"/>
      <c r="PF28" s="88"/>
      <c r="PG28" s="88"/>
      <c r="PH28" s="88"/>
      <c r="PI28" s="88"/>
      <c r="PJ28" s="88"/>
      <c r="PK28" s="88"/>
      <c r="PL28" s="88"/>
      <c r="PM28" s="88"/>
      <c r="PN28" s="88"/>
      <c r="PO28" s="88"/>
      <c r="PP28" s="88"/>
      <c r="PQ28" s="88"/>
      <c r="PR28" s="88"/>
      <c r="PS28" s="88"/>
      <c r="PT28" s="88"/>
      <c r="PU28" s="88"/>
      <c r="PV28" s="88"/>
      <c r="PW28" s="88"/>
      <c r="PX28" s="88"/>
      <c r="PY28" s="88"/>
      <c r="PZ28" s="88"/>
      <c r="QA28" s="88"/>
      <c r="QB28" s="88"/>
      <c r="QC28" s="88"/>
      <c r="QD28" s="88"/>
      <c r="QE28" s="88"/>
      <c r="QF28" s="88"/>
      <c r="QG28" s="88"/>
      <c r="QH28" s="88"/>
      <c r="QI28" s="88"/>
      <c r="QJ28" s="88"/>
      <c r="QK28" s="88"/>
      <c r="QL28" s="88"/>
      <c r="QM28" s="88"/>
      <c r="QN28" s="88"/>
      <c r="QO28" s="88"/>
      <c r="QP28" s="88"/>
      <c r="QQ28" s="88"/>
      <c r="QR28" s="88"/>
      <c r="QS28" s="88"/>
      <c r="QT28" s="88"/>
      <c r="QU28" s="88"/>
      <c r="QV28" s="88"/>
      <c r="QW28" s="88"/>
      <c r="QX28" s="88"/>
      <c r="QY28" s="88"/>
    </row>
    <row r="29" spans="1:467" x14ac:dyDescent="0.3">
      <c r="A29" s="87"/>
      <c r="B29" s="88"/>
      <c r="C29" s="89"/>
      <c r="D29" s="88"/>
      <c r="E29" s="88"/>
      <c r="F29" s="87"/>
      <c r="G29" s="88"/>
      <c r="H29" s="88"/>
      <c r="I29" s="88"/>
      <c r="J29" s="88"/>
      <c r="K29" s="88"/>
      <c r="L29" s="88"/>
      <c r="M29" s="90"/>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c r="IW29" s="88"/>
      <c r="IX29" s="88"/>
      <c r="IY29" s="88"/>
      <c r="IZ29" s="88"/>
      <c r="JA29" s="88"/>
      <c r="JB29" s="88"/>
      <c r="JC29" s="88"/>
      <c r="JD29" s="88"/>
      <c r="JE29" s="88"/>
      <c r="JF29" s="88"/>
      <c r="JG29" s="88"/>
      <c r="JH29" s="88"/>
      <c r="JI29" s="88"/>
      <c r="JJ29" s="88"/>
      <c r="JK29" s="88"/>
      <c r="JL29" s="88"/>
      <c r="JM29" s="88"/>
      <c r="JN29" s="88"/>
      <c r="JO29" s="88"/>
      <c r="JP29" s="88"/>
      <c r="JQ29" s="88"/>
      <c r="JR29" s="88"/>
      <c r="JS29" s="88"/>
      <c r="JT29" s="88"/>
      <c r="JU29" s="88"/>
      <c r="JV29" s="88"/>
      <c r="JW29" s="88"/>
      <c r="JX29" s="88"/>
      <c r="JY29" s="88"/>
      <c r="JZ29" s="88"/>
      <c r="KA29" s="88"/>
      <c r="KB29" s="88"/>
      <c r="KC29" s="88"/>
      <c r="KD29" s="88"/>
      <c r="KE29" s="88"/>
      <c r="KF29" s="88"/>
      <c r="KG29" s="88"/>
      <c r="KH29" s="88"/>
      <c r="KI29" s="88"/>
      <c r="KJ29" s="88"/>
      <c r="KK29" s="88"/>
      <c r="KL29" s="88"/>
      <c r="KM29" s="88"/>
      <c r="KN29" s="88"/>
      <c r="KO29" s="88"/>
      <c r="KP29" s="88"/>
      <c r="KQ29" s="88"/>
      <c r="KR29" s="88"/>
      <c r="KS29" s="88"/>
      <c r="KT29" s="88"/>
      <c r="KU29" s="88"/>
      <c r="KV29" s="88"/>
      <c r="KW29" s="88"/>
      <c r="KX29" s="88"/>
      <c r="KY29" s="88"/>
      <c r="KZ29" s="88"/>
      <c r="LA29" s="88"/>
      <c r="LB29" s="88"/>
      <c r="LC29" s="88"/>
      <c r="LD29" s="88"/>
      <c r="LE29" s="88"/>
      <c r="LF29" s="88"/>
      <c r="LG29" s="88"/>
      <c r="LH29" s="88"/>
      <c r="LI29" s="88"/>
      <c r="LJ29" s="88"/>
      <c r="LK29" s="88"/>
      <c r="LL29" s="88"/>
      <c r="LM29" s="88"/>
      <c r="LN29" s="88"/>
      <c r="LO29" s="88"/>
      <c r="LP29" s="88"/>
      <c r="LQ29" s="88"/>
      <c r="LR29" s="88"/>
      <c r="LS29" s="88"/>
      <c r="LT29" s="88"/>
      <c r="LU29" s="88"/>
      <c r="LV29" s="88"/>
      <c r="LW29" s="88"/>
      <c r="LX29" s="88"/>
      <c r="LY29" s="88"/>
      <c r="LZ29" s="88"/>
      <c r="MA29" s="88"/>
      <c r="MB29" s="88"/>
      <c r="MC29" s="88"/>
      <c r="MD29" s="88"/>
      <c r="ME29" s="88"/>
      <c r="MF29" s="88"/>
      <c r="MG29" s="88"/>
      <c r="MH29" s="88"/>
      <c r="MI29" s="88"/>
      <c r="MJ29" s="88"/>
      <c r="MK29" s="88"/>
      <c r="ML29" s="88"/>
      <c r="MM29" s="88"/>
      <c r="MN29" s="88"/>
      <c r="MO29" s="88"/>
      <c r="MP29" s="88"/>
      <c r="MQ29" s="88"/>
      <c r="MR29" s="88"/>
      <c r="MS29" s="88"/>
      <c r="MT29" s="88"/>
      <c r="MU29" s="88"/>
      <c r="MV29" s="88"/>
      <c r="MW29" s="88"/>
      <c r="MX29" s="88"/>
      <c r="MY29" s="88"/>
      <c r="MZ29" s="88"/>
      <c r="NA29" s="88"/>
      <c r="NB29" s="88"/>
      <c r="NC29" s="88"/>
      <c r="ND29" s="88"/>
      <c r="NE29" s="88"/>
      <c r="NF29" s="88"/>
      <c r="NG29" s="88"/>
      <c r="NH29" s="88"/>
      <c r="NI29" s="88"/>
      <c r="NJ29" s="88"/>
      <c r="NK29" s="88"/>
      <c r="NL29" s="88"/>
      <c r="NM29" s="88"/>
      <c r="NN29" s="88"/>
      <c r="NO29" s="88"/>
      <c r="NP29" s="88"/>
      <c r="NQ29" s="88"/>
      <c r="NR29" s="88"/>
      <c r="NS29" s="88"/>
      <c r="NT29" s="88"/>
      <c r="NU29" s="88"/>
      <c r="NV29" s="88"/>
      <c r="NW29" s="88"/>
      <c r="NX29" s="88"/>
      <c r="NY29" s="88"/>
      <c r="NZ29" s="88"/>
      <c r="OA29" s="88"/>
      <c r="OB29" s="88"/>
      <c r="OC29" s="88"/>
      <c r="OD29" s="88"/>
      <c r="OE29" s="88"/>
      <c r="OF29" s="88"/>
      <c r="OG29" s="88"/>
      <c r="OH29" s="88"/>
      <c r="OI29" s="88"/>
      <c r="OJ29" s="88"/>
      <c r="OK29" s="88"/>
      <c r="OL29" s="88"/>
      <c r="OM29" s="88"/>
      <c r="ON29" s="88"/>
      <c r="OO29" s="88"/>
      <c r="OP29" s="88"/>
      <c r="OQ29" s="88"/>
      <c r="OR29" s="88"/>
      <c r="OS29" s="88"/>
      <c r="OT29" s="88"/>
      <c r="OU29" s="88"/>
      <c r="OV29" s="88"/>
      <c r="OW29" s="88"/>
      <c r="OX29" s="88"/>
      <c r="OY29" s="88"/>
      <c r="OZ29" s="88"/>
      <c r="PA29" s="88"/>
      <c r="PB29" s="88"/>
      <c r="PC29" s="88"/>
      <c r="PD29" s="88"/>
      <c r="PE29" s="88"/>
      <c r="PF29" s="88"/>
      <c r="PG29" s="88"/>
      <c r="PH29" s="88"/>
      <c r="PI29" s="88"/>
      <c r="PJ29" s="88"/>
      <c r="PK29" s="88"/>
      <c r="PL29" s="88"/>
      <c r="PM29" s="88"/>
      <c r="PN29" s="88"/>
      <c r="PO29" s="88"/>
      <c r="PP29" s="88"/>
      <c r="PQ29" s="88"/>
      <c r="PR29" s="88"/>
      <c r="PS29" s="88"/>
      <c r="PT29" s="88"/>
      <c r="PU29" s="88"/>
      <c r="PV29" s="88"/>
      <c r="PW29" s="88"/>
      <c r="PX29" s="88"/>
      <c r="PY29" s="88"/>
      <c r="PZ29" s="88"/>
      <c r="QA29" s="88"/>
      <c r="QB29" s="88"/>
      <c r="QC29" s="88"/>
      <c r="QD29" s="88"/>
      <c r="QE29" s="88"/>
      <c r="QF29" s="88"/>
      <c r="QG29" s="88"/>
      <c r="QH29" s="88"/>
      <c r="QI29" s="88"/>
      <c r="QJ29" s="88"/>
      <c r="QK29" s="88"/>
      <c r="QL29" s="88"/>
      <c r="QM29" s="88"/>
      <c r="QN29" s="88"/>
      <c r="QO29" s="88"/>
      <c r="QP29" s="88"/>
      <c r="QQ29" s="88"/>
      <c r="QR29" s="88"/>
      <c r="QS29" s="88"/>
      <c r="QT29" s="88"/>
      <c r="QU29" s="88"/>
      <c r="QV29" s="88"/>
      <c r="QW29" s="88"/>
      <c r="QX29" s="88"/>
      <c r="QY29" s="88"/>
    </row>
    <row r="30" spans="1:467" x14ac:dyDescent="0.3">
      <c r="A30" s="87"/>
      <c r="B30" s="88"/>
      <c r="C30" s="89"/>
      <c r="D30" s="88"/>
      <c r="E30" s="88"/>
      <c r="F30" s="87"/>
      <c r="G30" s="88"/>
      <c r="H30" s="88"/>
      <c r="I30" s="88"/>
      <c r="J30" s="88"/>
      <c r="K30" s="88"/>
      <c r="L30" s="88"/>
      <c r="M30" s="90"/>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c r="HZ30" s="88"/>
      <c r="IA30" s="88"/>
      <c r="IB30" s="88"/>
      <c r="IC30" s="88"/>
      <c r="ID30" s="88"/>
      <c r="IE30" s="88"/>
      <c r="IF30" s="88"/>
      <c r="IG30" s="88"/>
      <c r="IH30" s="88"/>
      <c r="II30" s="88"/>
      <c r="IJ30" s="88"/>
      <c r="IK30" s="88"/>
      <c r="IL30" s="88"/>
      <c r="IM30" s="88"/>
      <c r="IN30" s="88"/>
      <c r="IO30" s="88"/>
      <c r="IP30" s="88"/>
      <c r="IQ30" s="88"/>
      <c r="IR30" s="88"/>
      <c r="IS30" s="88"/>
      <c r="IT30" s="88"/>
      <c r="IU30" s="88"/>
      <c r="IV30" s="88"/>
      <c r="IW30" s="88"/>
      <c r="IX30" s="88"/>
      <c r="IY30" s="88"/>
      <c r="IZ30" s="88"/>
      <c r="JA30" s="88"/>
      <c r="JB30" s="88"/>
      <c r="JC30" s="88"/>
      <c r="JD30" s="88"/>
      <c r="JE30" s="88"/>
      <c r="JF30" s="88"/>
      <c r="JG30" s="88"/>
      <c r="JH30" s="88"/>
      <c r="JI30" s="88"/>
      <c r="JJ30" s="88"/>
      <c r="JK30" s="88"/>
      <c r="JL30" s="88"/>
      <c r="JM30" s="88"/>
      <c r="JN30" s="88"/>
      <c r="JO30" s="88"/>
      <c r="JP30" s="88"/>
      <c r="JQ30" s="88"/>
      <c r="JR30" s="88"/>
      <c r="JS30" s="88"/>
      <c r="JT30" s="88"/>
      <c r="JU30" s="88"/>
      <c r="JV30" s="88"/>
      <c r="JW30" s="88"/>
      <c r="JX30" s="88"/>
      <c r="JY30" s="88"/>
      <c r="JZ30" s="88"/>
      <c r="KA30" s="88"/>
      <c r="KB30" s="88"/>
      <c r="KC30" s="88"/>
      <c r="KD30" s="88"/>
      <c r="KE30" s="88"/>
      <c r="KF30" s="88"/>
      <c r="KG30" s="88"/>
      <c r="KH30" s="88"/>
      <c r="KI30" s="88"/>
      <c r="KJ30" s="88"/>
      <c r="KK30" s="88"/>
      <c r="KL30" s="88"/>
      <c r="KM30" s="88"/>
      <c r="KN30" s="88"/>
      <c r="KO30" s="88"/>
      <c r="KP30" s="88"/>
      <c r="KQ30" s="88"/>
      <c r="KR30" s="88"/>
      <c r="KS30" s="88"/>
      <c r="KT30" s="88"/>
      <c r="KU30" s="88"/>
      <c r="KV30" s="88"/>
      <c r="KW30" s="88"/>
      <c r="KX30" s="88"/>
      <c r="KY30" s="88"/>
      <c r="KZ30" s="88"/>
      <c r="LA30" s="88"/>
      <c r="LB30" s="88"/>
      <c r="LC30" s="88"/>
      <c r="LD30" s="88"/>
      <c r="LE30" s="88"/>
      <c r="LF30" s="88"/>
      <c r="LG30" s="88"/>
      <c r="LH30" s="88"/>
      <c r="LI30" s="88"/>
      <c r="LJ30" s="88"/>
      <c r="LK30" s="88"/>
      <c r="LL30" s="88"/>
      <c r="LM30" s="88"/>
      <c r="LN30" s="88"/>
      <c r="LO30" s="88"/>
      <c r="LP30" s="88"/>
      <c r="LQ30" s="88"/>
      <c r="LR30" s="88"/>
      <c r="LS30" s="88"/>
      <c r="LT30" s="88"/>
      <c r="LU30" s="88"/>
      <c r="LV30" s="88"/>
      <c r="LW30" s="88"/>
      <c r="LX30" s="88"/>
      <c r="LY30" s="88"/>
      <c r="LZ30" s="88"/>
      <c r="MA30" s="88"/>
      <c r="MB30" s="88"/>
      <c r="MC30" s="88"/>
      <c r="MD30" s="88"/>
      <c r="ME30" s="88"/>
      <c r="MF30" s="88"/>
      <c r="MG30" s="88"/>
      <c r="MH30" s="88"/>
      <c r="MI30" s="88"/>
      <c r="MJ30" s="88"/>
      <c r="MK30" s="88"/>
      <c r="ML30" s="88"/>
      <c r="MM30" s="88"/>
      <c r="MN30" s="88"/>
      <c r="MO30" s="88"/>
      <c r="MP30" s="88"/>
      <c r="MQ30" s="88"/>
      <c r="MR30" s="88"/>
      <c r="MS30" s="88"/>
      <c r="MT30" s="88"/>
      <c r="MU30" s="88"/>
      <c r="MV30" s="88"/>
      <c r="MW30" s="88"/>
      <c r="MX30" s="88"/>
      <c r="MY30" s="88"/>
      <c r="MZ30" s="88"/>
      <c r="NA30" s="88"/>
      <c r="NB30" s="88"/>
      <c r="NC30" s="88"/>
      <c r="ND30" s="88"/>
      <c r="NE30" s="88"/>
      <c r="NF30" s="88"/>
      <c r="NG30" s="88"/>
      <c r="NH30" s="88"/>
      <c r="NI30" s="88"/>
      <c r="NJ30" s="88"/>
      <c r="NK30" s="88"/>
      <c r="NL30" s="88"/>
      <c r="NM30" s="88"/>
      <c r="NN30" s="88"/>
      <c r="NO30" s="88"/>
      <c r="NP30" s="88"/>
      <c r="NQ30" s="88"/>
      <c r="NR30" s="88"/>
      <c r="NS30" s="88"/>
      <c r="NT30" s="88"/>
      <c r="NU30" s="88"/>
      <c r="NV30" s="88"/>
      <c r="NW30" s="88"/>
      <c r="NX30" s="88"/>
      <c r="NY30" s="88"/>
      <c r="NZ30" s="88"/>
      <c r="OA30" s="88"/>
      <c r="OB30" s="88"/>
      <c r="OC30" s="88"/>
      <c r="OD30" s="88"/>
      <c r="OE30" s="88"/>
      <c r="OF30" s="88"/>
      <c r="OG30" s="88"/>
      <c r="OH30" s="88"/>
      <c r="OI30" s="88"/>
      <c r="OJ30" s="88"/>
      <c r="OK30" s="88"/>
      <c r="OL30" s="88"/>
      <c r="OM30" s="88"/>
      <c r="ON30" s="88"/>
      <c r="OO30" s="88"/>
      <c r="OP30" s="88"/>
      <c r="OQ30" s="88"/>
      <c r="OR30" s="88"/>
      <c r="OS30" s="88"/>
      <c r="OT30" s="88"/>
      <c r="OU30" s="88"/>
      <c r="OV30" s="88"/>
      <c r="OW30" s="88"/>
      <c r="OX30" s="88"/>
      <c r="OY30" s="88"/>
      <c r="OZ30" s="88"/>
      <c r="PA30" s="88"/>
      <c r="PB30" s="88"/>
      <c r="PC30" s="88"/>
      <c r="PD30" s="88"/>
      <c r="PE30" s="88"/>
      <c r="PF30" s="88"/>
      <c r="PG30" s="88"/>
      <c r="PH30" s="88"/>
      <c r="PI30" s="88"/>
      <c r="PJ30" s="88"/>
      <c r="PK30" s="88"/>
      <c r="PL30" s="88"/>
      <c r="PM30" s="88"/>
      <c r="PN30" s="88"/>
      <c r="PO30" s="88"/>
      <c r="PP30" s="88"/>
      <c r="PQ30" s="88"/>
      <c r="PR30" s="88"/>
      <c r="PS30" s="88"/>
      <c r="PT30" s="88"/>
      <c r="PU30" s="88"/>
      <c r="PV30" s="88"/>
      <c r="PW30" s="88"/>
      <c r="PX30" s="88"/>
      <c r="PY30" s="88"/>
      <c r="PZ30" s="88"/>
      <c r="QA30" s="88"/>
      <c r="QB30" s="88"/>
      <c r="QC30" s="88"/>
      <c r="QD30" s="88"/>
      <c r="QE30" s="88"/>
      <c r="QF30" s="88"/>
      <c r="QG30" s="88"/>
      <c r="QH30" s="88"/>
      <c r="QI30" s="88"/>
      <c r="QJ30" s="88"/>
      <c r="QK30" s="88"/>
      <c r="QL30" s="88"/>
      <c r="QM30" s="88"/>
      <c r="QN30" s="88"/>
      <c r="QO30" s="88"/>
      <c r="QP30" s="88"/>
      <c r="QQ30" s="88"/>
      <c r="QR30" s="88"/>
      <c r="QS30" s="88"/>
      <c r="QT30" s="88"/>
      <c r="QU30" s="88"/>
      <c r="QV30" s="88"/>
      <c r="QW30" s="88"/>
      <c r="QX30" s="88"/>
      <c r="QY30" s="88"/>
    </row>
    <row r="31" spans="1:467" x14ac:dyDescent="0.3">
      <c r="A31" s="87"/>
      <c r="B31" s="88"/>
      <c r="C31" s="89"/>
      <c r="D31" s="88"/>
      <c r="E31" s="88"/>
      <c r="F31" s="87"/>
      <c r="G31" s="88"/>
      <c r="H31" s="88"/>
      <c r="I31" s="88"/>
      <c r="J31" s="88"/>
      <c r="K31" s="88"/>
      <c r="L31" s="88"/>
      <c r="M31" s="90"/>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c r="IX31" s="88"/>
      <c r="IY31" s="88"/>
      <c r="IZ31" s="88"/>
      <c r="JA31" s="88"/>
      <c r="JB31" s="88"/>
      <c r="JC31" s="88"/>
      <c r="JD31" s="88"/>
      <c r="JE31" s="88"/>
      <c r="JF31" s="88"/>
      <c r="JG31" s="88"/>
      <c r="JH31" s="88"/>
      <c r="JI31" s="88"/>
      <c r="JJ31" s="88"/>
      <c r="JK31" s="88"/>
      <c r="JL31" s="88"/>
      <c r="JM31" s="88"/>
      <c r="JN31" s="88"/>
      <c r="JO31" s="88"/>
      <c r="JP31" s="88"/>
      <c r="JQ31" s="88"/>
      <c r="JR31" s="88"/>
      <c r="JS31" s="88"/>
      <c r="JT31" s="88"/>
      <c r="JU31" s="88"/>
      <c r="JV31" s="88"/>
      <c r="JW31" s="88"/>
      <c r="JX31" s="88"/>
      <c r="JY31" s="88"/>
      <c r="JZ31" s="88"/>
      <c r="KA31" s="88"/>
      <c r="KB31" s="88"/>
      <c r="KC31" s="88"/>
      <c r="KD31" s="88"/>
      <c r="KE31" s="88"/>
      <c r="KF31" s="88"/>
      <c r="KG31" s="88"/>
      <c r="KH31" s="88"/>
      <c r="KI31" s="88"/>
      <c r="KJ31" s="88"/>
      <c r="KK31" s="88"/>
      <c r="KL31" s="88"/>
      <c r="KM31" s="88"/>
      <c r="KN31" s="88"/>
      <c r="KO31" s="88"/>
      <c r="KP31" s="88"/>
      <c r="KQ31" s="88"/>
      <c r="KR31" s="88"/>
      <c r="KS31" s="88"/>
      <c r="KT31" s="88"/>
      <c r="KU31" s="88"/>
      <c r="KV31" s="88"/>
      <c r="KW31" s="88"/>
      <c r="KX31" s="88"/>
      <c r="KY31" s="88"/>
      <c r="KZ31" s="88"/>
      <c r="LA31" s="88"/>
      <c r="LB31" s="88"/>
      <c r="LC31" s="88"/>
      <c r="LD31" s="88"/>
      <c r="LE31" s="88"/>
      <c r="LF31" s="88"/>
      <c r="LG31" s="88"/>
      <c r="LH31" s="88"/>
      <c r="LI31" s="88"/>
      <c r="LJ31" s="88"/>
      <c r="LK31" s="88"/>
      <c r="LL31" s="88"/>
      <c r="LM31" s="88"/>
      <c r="LN31" s="88"/>
      <c r="LO31" s="88"/>
      <c r="LP31" s="88"/>
      <c r="LQ31" s="88"/>
      <c r="LR31" s="88"/>
      <c r="LS31" s="88"/>
      <c r="LT31" s="88"/>
      <c r="LU31" s="88"/>
      <c r="LV31" s="88"/>
      <c r="LW31" s="88"/>
      <c r="LX31" s="88"/>
      <c r="LY31" s="88"/>
      <c r="LZ31" s="88"/>
      <c r="MA31" s="88"/>
      <c r="MB31" s="88"/>
      <c r="MC31" s="88"/>
      <c r="MD31" s="88"/>
      <c r="ME31" s="88"/>
      <c r="MF31" s="88"/>
      <c r="MG31" s="88"/>
      <c r="MH31" s="88"/>
      <c r="MI31" s="88"/>
      <c r="MJ31" s="88"/>
      <c r="MK31" s="88"/>
      <c r="ML31" s="88"/>
      <c r="MM31" s="88"/>
      <c r="MN31" s="88"/>
      <c r="MO31" s="88"/>
      <c r="MP31" s="88"/>
      <c r="MQ31" s="88"/>
      <c r="MR31" s="88"/>
      <c r="MS31" s="88"/>
      <c r="MT31" s="88"/>
      <c r="MU31" s="88"/>
      <c r="MV31" s="88"/>
      <c r="MW31" s="88"/>
      <c r="MX31" s="88"/>
      <c r="MY31" s="88"/>
      <c r="MZ31" s="88"/>
      <c r="NA31" s="88"/>
      <c r="NB31" s="88"/>
      <c r="NC31" s="88"/>
      <c r="ND31" s="88"/>
      <c r="NE31" s="88"/>
      <c r="NF31" s="88"/>
      <c r="NG31" s="88"/>
      <c r="NH31" s="88"/>
      <c r="NI31" s="88"/>
      <c r="NJ31" s="88"/>
      <c r="NK31" s="88"/>
      <c r="NL31" s="88"/>
      <c r="NM31" s="88"/>
      <c r="NN31" s="88"/>
      <c r="NO31" s="88"/>
      <c r="NP31" s="88"/>
      <c r="NQ31" s="88"/>
      <c r="NR31" s="88"/>
      <c r="NS31" s="88"/>
      <c r="NT31" s="88"/>
      <c r="NU31" s="88"/>
      <c r="NV31" s="88"/>
      <c r="NW31" s="88"/>
      <c r="NX31" s="88"/>
      <c r="NY31" s="88"/>
      <c r="NZ31" s="88"/>
      <c r="OA31" s="88"/>
      <c r="OB31" s="88"/>
      <c r="OC31" s="88"/>
      <c r="OD31" s="88"/>
      <c r="OE31" s="88"/>
      <c r="OF31" s="88"/>
      <c r="OG31" s="88"/>
      <c r="OH31" s="88"/>
      <c r="OI31" s="88"/>
      <c r="OJ31" s="88"/>
      <c r="OK31" s="88"/>
      <c r="OL31" s="88"/>
      <c r="OM31" s="88"/>
      <c r="ON31" s="88"/>
      <c r="OO31" s="88"/>
      <c r="OP31" s="88"/>
      <c r="OQ31" s="88"/>
      <c r="OR31" s="88"/>
      <c r="OS31" s="88"/>
      <c r="OT31" s="88"/>
      <c r="OU31" s="88"/>
      <c r="OV31" s="88"/>
      <c r="OW31" s="88"/>
      <c r="OX31" s="88"/>
      <c r="OY31" s="88"/>
      <c r="OZ31" s="88"/>
      <c r="PA31" s="88"/>
      <c r="PB31" s="88"/>
      <c r="PC31" s="88"/>
      <c r="PD31" s="88"/>
      <c r="PE31" s="88"/>
      <c r="PF31" s="88"/>
      <c r="PG31" s="88"/>
      <c r="PH31" s="88"/>
      <c r="PI31" s="88"/>
      <c r="PJ31" s="88"/>
      <c r="PK31" s="88"/>
      <c r="PL31" s="88"/>
      <c r="PM31" s="88"/>
      <c r="PN31" s="88"/>
      <c r="PO31" s="88"/>
      <c r="PP31" s="88"/>
      <c r="PQ31" s="88"/>
      <c r="PR31" s="88"/>
      <c r="PS31" s="88"/>
      <c r="PT31" s="88"/>
      <c r="PU31" s="88"/>
      <c r="PV31" s="88"/>
      <c r="PW31" s="88"/>
      <c r="PX31" s="88"/>
      <c r="PY31" s="88"/>
      <c r="PZ31" s="88"/>
      <c r="QA31" s="88"/>
      <c r="QB31" s="88"/>
      <c r="QC31" s="88"/>
      <c r="QD31" s="88"/>
      <c r="QE31" s="88"/>
      <c r="QF31" s="88"/>
      <c r="QG31" s="88"/>
      <c r="QH31" s="88"/>
      <c r="QI31" s="88"/>
      <c r="QJ31" s="88"/>
      <c r="QK31" s="88"/>
      <c r="QL31" s="88"/>
      <c r="QM31" s="88"/>
      <c r="QN31" s="88"/>
      <c r="QO31" s="88"/>
      <c r="QP31" s="88"/>
      <c r="QQ31" s="88"/>
      <c r="QR31" s="88"/>
      <c r="QS31" s="88"/>
      <c r="QT31" s="88"/>
      <c r="QU31" s="88"/>
      <c r="QV31" s="88"/>
      <c r="QW31" s="88"/>
      <c r="QX31" s="88"/>
      <c r="QY31" s="88"/>
    </row>
    <row r="32" spans="1:467" x14ac:dyDescent="0.3">
      <c r="A32" s="87"/>
      <c r="B32" s="88"/>
      <c r="C32" s="89"/>
      <c r="D32" s="88"/>
      <c r="E32" s="88"/>
      <c r="F32" s="87"/>
      <c r="G32" s="88"/>
      <c r="H32" s="88"/>
      <c r="I32" s="88"/>
      <c r="J32" s="88"/>
      <c r="K32" s="88"/>
      <c r="L32" s="88"/>
      <c r="M32" s="90"/>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c r="HZ32" s="88"/>
      <c r="IA32" s="88"/>
      <c r="IB32" s="88"/>
      <c r="IC32" s="88"/>
      <c r="ID32" s="88"/>
      <c r="IE32" s="88"/>
      <c r="IF32" s="88"/>
      <c r="IG32" s="88"/>
      <c r="IH32" s="88"/>
      <c r="II32" s="88"/>
      <c r="IJ32" s="88"/>
      <c r="IK32" s="88"/>
      <c r="IL32" s="88"/>
      <c r="IM32" s="88"/>
      <c r="IN32" s="88"/>
      <c r="IO32" s="88"/>
      <c r="IP32" s="88"/>
      <c r="IQ32" s="88"/>
      <c r="IR32" s="88"/>
      <c r="IS32" s="88"/>
      <c r="IT32" s="88"/>
      <c r="IU32" s="88"/>
      <c r="IV32" s="88"/>
      <c r="IW32" s="88"/>
      <c r="IX32" s="88"/>
      <c r="IY32" s="88"/>
      <c r="IZ32" s="88"/>
      <c r="JA32" s="88"/>
      <c r="JB32" s="88"/>
      <c r="JC32" s="88"/>
      <c r="JD32" s="88"/>
      <c r="JE32" s="88"/>
      <c r="JF32" s="88"/>
      <c r="JG32" s="88"/>
      <c r="JH32" s="88"/>
      <c r="JI32" s="88"/>
      <c r="JJ32" s="88"/>
      <c r="JK32" s="88"/>
      <c r="JL32" s="88"/>
      <c r="JM32" s="88"/>
      <c r="JN32" s="88"/>
      <c r="JO32" s="88"/>
      <c r="JP32" s="88"/>
      <c r="JQ32" s="88"/>
      <c r="JR32" s="88"/>
      <c r="JS32" s="88"/>
      <c r="JT32" s="88"/>
      <c r="JU32" s="88"/>
      <c r="JV32" s="88"/>
      <c r="JW32" s="88"/>
      <c r="JX32" s="88"/>
      <c r="JY32" s="88"/>
      <c r="JZ32" s="88"/>
      <c r="KA32" s="88"/>
      <c r="KB32" s="88"/>
      <c r="KC32" s="88"/>
      <c r="KD32" s="88"/>
      <c r="KE32" s="88"/>
      <c r="KF32" s="88"/>
      <c r="KG32" s="88"/>
      <c r="KH32" s="88"/>
      <c r="KI32" s="88"/>
      <c r="KJ32" s="88"/>
      <c r="KK32" s="88"/>
      <c r="KL32" s="88"/>
      <c r="KM32" s="88"/>
      <c r="KN32" s="88"/>
      <c r="KO32" s="88"/>
      <c r="KP32" s="88"/>
      <c r="KQ32" s="88"/>
      <c r="KR32" s="88"/>
      <c r="KS32" s="88"/>
      <c r="KT32" s="88"/>
      <c r="KU32" s="88"/>
      <c r="KV32" s="88"/>
      <c r="KW32" s="88"/>
      <c r="KX32" s="88"/>
      <c r="KY32" s="88"/>
      <c r="KZ32" s="88"/>
      <c r="LA32" s="88"/>
      <c r="LB32" s="88"/>
      <c r="LC32" s="88"/>
      <c r="LD32" s="88"/>
      <c r="LE32" s="88"/>
      <c r="LF32" s="88"/>
      <c r="LG32" s="88"/>
      <c r="LH32" s="88"/>
      <c r="LI32" s="88"/>
      <c r="LJ32" s="88"/>
      <c r="LK32" s="88"/>
      <c r="LL32" s="88"/>
      <c r="LM32" s="88"/>
      <c r="LN32" s="88"/>
      <c r="LO32" s="88"/>
      <c r="LP32" s="88"/>
      <c r="LQ32" s="88"/>
      <c r="LR32" s="88"/>
      <c r="LS32" s="88"/>
      <c r="LT32" s="88"/>
      <c r="LU32" s="88"/>
      <c r="LV32" s="88"/>
      <c r="LW32" s="88"/>
      <c r="LX32" s="88"/>
      <c r="LY32" s="88"/>
      <c r="LZ32" s="88"/>
      <c r="MA32" s="88"/>
      <c r="MB32" s="88"/>
      <c r="MC32" s="88"/>
      <c r="MD32" s="88"/>
      <c r="ME32" s="88"/>
      <c r="MF32" s="88"/>
      <c r="MG32" s="88"/>
      <c r="MH32" s="88"/>
      <c r="MI32" s="88"/>
      <c r="MJ32" s="88"/>
      <c r="MK32" s="88"/>
      <c r="ML32" s="88"/>
      <c r="MM32" s="88"/>
      <c r="MN32" s="88"/>
      <c r="MO32" s="88"/>
      <c r="MP32" s="88"/>
      <c r="MQ32" s="88"/>
      <c r="MR32" s="88"/>
      <c r="MS32" s="88"/>
      <c r="MT32" s="88"/>
      <c r="MU32" s="88"/>
      <c r="MV32" s="88"/>
      <c r="MW32" s="88"/>
      <c r="MX32" s="88"/>
      <c r="MY32" s="88"/>
      <c r="MZ32" s="88"/>
      <c r="NA32" s="88"/>
      <c r="NB32" s="88"/>
      <c r="NC32" s="88"/>
      <c r="ND32" s="88"/>
      <c r="NE32" s="88"/>
      <c r="NF32" s="88"/>
      <c r="NG32" s="88"/>
      <c r="NH32" s="88"/>
      <c r="NI32" s="88"/>
      <c r="NJ32" s="88"/>
      <c r="NK32" s="88"/>
      <c r="NL32" s="88"/>
      <c r="NM32" s="88"/>
      <c r="NN32" s="88"/>
      <c r="NO32" s="88"/>
      <c r="NP32" s="88"/>
      <c r="NQ32" s="88"/>
      <c r="NR32" s="88"/>
      <c r="NS32" s="88"/>
      <c r="NT32" s="88"/>
      <c r="NU32" s="88"/>
      <c r="NV32" s="88"/>
      <c r="NW32" s="88"/>
      <c r="NX32" s="88"/>
      <c r="NY32" s="88"/>
      <c r="NZ32" s="88"/>
      <c r="OA32" s="88"/>
      <c r="OB32" s="88"/>
      <c r="OC32" s="88"/>
      <c r="OD32" s="88"/>
      <c r="OE32" s="88"/>
      <c r="OF32" s="88"/>
      <c r="OG32" s="88"/>
      <c r="OH32" s="88"/>
      <c r="OI32" s="88"/>
      <c r="OJ32" s="88"/>
      <c r="OK32" s="88"/>
      <c r="OL32" s="88"/>
      <c r="OM32" s="88"/>
      <c r="ON32" s="88"/>
      <c r="OO32" s="88"/>
      <c r="OP32" s="88"/>
      <c r="OQ32" s="88"/>
      <c r="OR32" s="88"/>
      <c r="OS32" s="88"/>
      <c r="OT32" s="88"/>
      <c r="OU32" s="88"/>
      <c r="OV32" s="88"/>
      <c r="OW32" s="88"/>
      <c r="OX32" s="88"/>
      <c r="OY32" s="88"/>
      <c r="OZ32" s="88"/>
      <c r="PA32" s="88"/>
      <c r="PB32" s="88"/>
      <c r="PC32" s="88"/>
      <c r="PD32" s="88"/>
      <c r="PE32" s="88"/>
      <c r="PF32" s="88"/>
      <c r="PG32" s="88"/>
      <c r="PH32" s="88"/>
      <c r="PI32" s="88"/>
      <c r="PJ32" s="88"/>
      <c r="PK32" s="88"/>
      <c r="PL32" s="88"/>
      <c r="PM32" s="88"/>
      <c r="PN32" s="88"/>
      <c r="PO32" s="88"/>
      <c r="PP32" s="88"/>
      <c r="PQ32" s="88"/>
      <c r="PR32" s="88"/>
      <c r="PS32" s="88"/>
      <c r="PT32" s="88"/>
      <c r="PU32" s="88"/>
      <c r="PV32" s="88"/>
      <c r="PW32" s="88"/>
      <c r="PX32" s="88"/>
      <c r="PY32" s="88"/>
      <c r="PZ32" s="88"/>
      <c r="QA32" s="88"/>
      <c r="QB32" s="88"/>
      <c r="QC32" s="88"/>
      <c r="QD32" s="88"/>
      <c r="QE32" s="88"/>
      <c r="QF32" s="88"/>
      <c r="QG32" s="88"/>
      <c r="QH32" s="88"/>
      <c r="QI32" s="88"/>
      <c r="QJ32" s="88"/>
      <c r="QK32" s="88"/>
      <c r="QL32" s="88"/>
      <c r="QM32" s="88"/>
      <c r="QN32" s="88"/>
      <c r="QO32" s="88"/>
      <c r="QP32" s="88"/>
      <c r="QQ32" s="88"/>
      <c r="QR32" s="88"/>
      <c r="QS32" s="88"/>
      <c r="QT32" s="88"/>
      <c r="QU32" s="88"/>
      <c r="QV32" s="88"/>
      <c r="QW32" s="88"/>
      <c r="QX32" s="88"/>
      <c r="QY32" s="88"/>
    </row>
    <row r="33" spans="1:467" x14ac:dyDescent="0.3">
      <c r="A33" s="87"/>
      <c r="B33" s="88"/>
      <c r="C33" s="89"/>
      <c r="D33" s="88"/>
      <c r="E33" s="88"/>
      <c r="F33" s="87"/>
      <c r="G33" s="88"/>
      <c r="H33" s="88"/>
      <c r="I33" s="88"/>
      <c r="J33" s="88"/>
      <c r="K33" s="88"/>
      <c r="L33" s="88"/>
      <c r="M33" s="90"/>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c r="HZ33" s="88"/>
      <c r="IA33" s="88"/>
      <c r="IB33" s="88"/>
      <c r="IC33" s="88"/>
      <c r="ID33" s="88"/>
      <c r="IE33" s="88"/>
      <c r="IF33" s="88"/>
      <c r="IG33" s="88"/>
      <c r="IH33" s="88"/>
      <c r="II33" s="88"/>
      <c r="IJ33" s="88"/>
      <c r="IK33" s="88"/>
      <c r="IL33" s="88"/>
      <c r="IM33" s="88"/>
      <c r="IN33" s="88"/>
      <c r="IO33" s="88"/>
      <c r="IP33" s="88"/>
      <c r="IQ33" s="88"/>
      <c r="IR33" s="88"/>
      <c r="IS33" s="88"/>
      <c r="IT33" s="88"/>
      <c r="IU33" s="88"/>
      <c r="IV33" s="88"/>
      <c r="IW33" s="88"/>
      <c r="IX33" s="88"/>
      <c r="IY33" s="88"/>
      <c r="IZ33" s="88"/>
      <c r="JA33" s="88"/>
      <c r="JB33" s="88"/>
      <c r="JC33" s="88"/>
      <c r="JD33" s="88"/>
      <c r="JE33" s="88"/>
      <c r="JF33" s="88"/>
      <c r="JG33" s="88"/>
      <c r="JH33" s="88"/>
      <c r="JI33" s="88"/>
      <c r="JJ33" s="88"/>
      <c r="JK33" s="88"/>
      <c r="JL33" s="88"/>
      <c r="JM33" s="88"/>
      <c r="JN33" s="88"/>
      <c r="JO33" s="88"/>
      <c r="JP33" s="88"/>
      <c r="JQ33" s="88"/>
      <c r="JR33" s="88"/>
      <c r="JS33" s="88"/>
      <c r="JT33" s="88"/>
      <c r="JU33" s="88"/>
      <c r="JV33" s="88"/>
      <c r="JW33" s="88"/>
      <c r="JX33" s="88"/>
      <c r="JY33" s="88"/>
      <c r="JZ33" s="88"/>
      <c r="KA33" s="88"/>
      <c r="KB33" s="88"/>
      <c r="KC33" s="88"/>
      <c r="KD33" s="88"/>
      <c r="KE33" s="88"/>
      <c r="KF33" s="88"/>
      <c r="KG33" s="88"/>
      <c r="KH33" s="88"/>
      <c r="KI33" s="88"/>
      <c r="KJ33" s="88"/>
      <c r="KK33" s="88"/>
      <c r="KL33" s="88"/>
      <c r="KM33" s="88"/>
      <c r="KN33" s="88"/>
      <c r="KO33" s="88"/>
      <c r="KP33" s="88"/>
      <c r="KQ33" s="88"/>
      <c r="KR33" s="88"/>
      <c r="KS33" s="88"/>
      <c r="KT33" s="88"/>
      <c r="KU33" s="88"/>
      <c r="KV33" s="88"/>
      <c r="KW33" s="88"/>
      <c r="KX33" s="88"/>
      <c r="KY33" s="88"/>
      <c r="KZ33" s="88"/>
      <c r="LA33" s="88"/>
      <c r="LB33" s="88"/>
      <c r="LC33" s="88"/>
      <c r="LD33" s="88"/>
      <c r="LE33" s="88"/>
      <c r="LF33" s="88"/>
      <c r="LG33" s="88"/>
      <c r="LH33" s="88"/>
      <c r="LI33" s="88"/>
      <c r="LJ33" s="88"/>
      <c r="LK33" s="88"/>
      <c r="LL33" s="88"/>
      <c r="LM33" s="88"/>
      <c r="LN33" s="88"/>
      <c r="LO33" s="88"/>
      <c r="LP33" s="88"/>
      <c r="LQ33" s="88"/>
      <c r="LR33" s="88"/>
      <c r="LS33" s="88"/>
      <c r="LT33" s="88"/>
      <c r="LU33" s="88"/>
      <c r="LV33" s="88"/>
      <c r="LW33" s="88"/>
      <c r="LX33" s="88"/>
      <c r="LY33" s="88"/>
      <c r="LZ33" s="88"/>
      <c r="MA33" s="88"/>
      <c r="MB33" s="88"/>
      <c r="MC33" s="88"/>
      <c r="MD33" s="88"/>
      <c r="ME33" s="88"/>
      <c r="MF33" s="88"/>
      <c r="MG33" s="88"/>
      <c r="MH33" s="88"/>
      <c r="MI33" s="88"/>
      <c r="MJ33" s="88"/>
      <c r="MK33" s="88"/>
      <c r="ML33" s="88"/>
      <c r="MM33" s="88"/>
      <c r="MN33" s="88"/>
      <c r="MO33" s="88"/>
      <c r="MP33" s="88"/>
      <c r="MQ33" s="88"/>
      <c r="MR33" s="88"/>
      <c r="MS33" s="88"/>
      <c r="MT33" s="88"/>
      <c r="MU33" s="88"/>
      <c r="MV33" s="88"/>
      <c r="MW33" s="88"/>
      <c r="MX33" s="88"/>
      <c r="MY33" s="88"/>
      <c r="MZ33" s="88"/>
      <c r="NA33" s="88"/>
      <c r="NB33" s="88"/>
      <c r="NC33" s="88"/>
      <c r="ND33" s="88"/>
      <c r="NE33" s="88"/>
      <c r="NF33" s="88"/>
      <c r="NG33" s="88"/>
      <c r="NH33" s="88"/>
      <c r="NI33" s="88"/>
      <c r="NJ33" s="88"/>
      <c r="NK33" s="88"/>
      <c r="NL33" s="88"/>
      <c r="NM33" s="88"/>
      <c r="NN33" s="88"/>
      <c r="NO33" s="88"/>
      <c r="NP33" s="88"/>
      <c r="NQ33" s="88"/>
      <c r="NR33" s="88"/>
      <c r="NS33" s="88"/>
      <c r="NT33" s="88"/>
      <c r="NU33" s="88"/>
      <c r="NV33" s="88"/>
      <c r="NW33" s="88"/>
      <c r="NX33" s="88"/>
      <c r="NY33" s="88"/>
      <c r="NZ33" s="88"/>
      <c r="OA33" s="88"/>
      <c r="OB33" s="88"/>
      <c r="OC33" s="88"/>
      <c r="OD33" s="88"/>
      <c r="OE33" s="88"/>
      <c r="OF33" s="88"/>
      <c r="OG33" s="88"/>
      <c r="OH33" s="88"/>
      <c r="OI33" s="88"/>
      <c r="OJ33" s="88"/>
      <c r="OK33" s="88"/>
      <c r="OL33" s="88"/>
      <c r="OM33" s="88"/>
      <c r="ON33" s="88"/>
      <c r="OO33" s="88"/>
      <c r="OP33" s="88"/>
      <c r="OQ33" s="88"/>
      <c r="OR33" s="88"/>
      <c r="OS33" s="88"/>
      <c r="OT33" s="88"/>
      <c r="OU33" s="88"/>
      <c r="OV33" s="88"/>
      <c r="OW33" s="88"/>
      <c r="OX33" s="88"/>
      <c r="OY33" s="88"/>
      <c r="OZ33" s="88"/>
      <c r="PA33" s="88"/>
      <c r="PB33" s="88"/>
      <c r="PC33" s="88"/>
      <c r="PD33" s="88"/>
      <c r="PE33" s="88"/>
      <c r="PF33" s="88"/>
      <c r="PG33" s="88"/>
      <c r="PH33" s="88"/>
      <c r="PI33" s="88"/>
      <c r="PJ33" s="88"/>
      <c r="PK33" s="88"/>
      <c r="PL33" s="88"/>
      <c r="PM33" s="88"/>
      <c r="PN33" s="88"/>
      <c r="PO33" s="88"/>
      <c r="PP33" s="88"/>
      <c r="PQ33" s="88"/>
      <c r="PR33" s="88"/>
      <c r="PS33" s="88"/>
      <c r="PT33" s="88"/>
      <c r="PU33" s="88"/>
      <c r="PV33" s="88"/>
      <c r="PW33" s="88"/>
      <c r="PX33" s="88"/>
      <c r="PY33" s="88"/>
      <c r="PZ33" s="88"/>
      <c r="QA33" s="88"/>
      <c r="QB33" s="88"/>
      <c r="QC33" s="88"/>
      <c r="QD33" s="88"/>
      <c r="QE33" s="88"/>
      <c r="QF33" s="88"/>
      <c r="QG33" s="88"/>
      <c r="QH33" s="88"/>
      <c r="QI33" s="88"/>
      <c r="QJ33" s="88"/>
      <c r="QK33" s="88"/>
      <c r="QL33" s="88"/>
      <c r="QM33" s="88"/>
      <c r="QN33" s="88"/>
      <c r="QO33" s="88"/>
      <c r="QP33" s="88"/>
      <c r="QQ33" s="88"/>
      <c r="QR33" s="88"/>
      <c r="QS33" s="88"/>
      <c r="QT33" s="88"/>
      <c r="QU33" s="88"/>
      <c r="QV33" s="88"/>
      <c r="QW33" s="88"/>
      <c r="QX33" s="88"/>
      <c r="QY33" s="88"/>
    </row>
    <row r="34" spans="1:467" x14ac:dyDescent="0.3">
      <c r="A34" s="87"/>
      <c r="B34" s="88"/>
      <c r="C34" s="89"/>
      <c r="D34" s="88"/>
      <c r="E34" s="88"/>
      <c r="F34" s="87"/>
      <c r="G34" s="88"/>
      <c r="H34" s="88"/>
      <c r="I34" s="88"/>
      <c r="J34" s="88"/>
      <c r="K34" s="88"/>
      <c r="L34" s="88"/>
      <c r="M34" s="90"/>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c r="HZ34" s="88"/>
      <c r="IA34" s="88"/>
      <c r="IB34" s="88"/>
      <c r="IC34" s="88"/>
      <c r="ID34" s="88"/>
      <c r="IE34" s="88"/>
      <c r="IF34" s="88"/>
      <c r="IG34" s="88"/>
      <c r="IH34" s="88"/>
      <c r="II34" s="88"/>
      <c r="IJ34" s="88"/>
      <c r="IK34" s="88"/>
      <c r="IL34" s="88"/>
      <c r="IM34" s="88"/>
      <c r="IN34" s="88"/>
      <c r="IO34" s="88"/>
      <c r="IP34" s="88"/>
      <c r="IQ34" s="88"/>
      <c r="IR34" s="88"/>
      <c r="IS34" s="88"/>
      <c r="IT34" s="88"/>
      <c r="IU34" s="88"/>
      <c r="IV34" s="88"/>
      <c r="IW34" s="88"/>
      <c r="IX34" s="88"/>
      <c r="IY34" s="88"/>
      <c r="IZ34" s="88"/>
      <c r="JA34" s="88"/>
      <c r="JB34" s="88"/>
      <c r="JC34" s="88"/>
      <c r="JD34" s="88"/>
      <c r="JE34" s="88"/>
      <c r="JF34" s="88"/>
      <c r="JG34" s="88"/>
      <c r="JH34" s="88"/>
      <c r="JI34" s="88"/>
      <c r="JJ34" s="88"/>
      <c r="JK34" s="88"/>
      <c r="JL34" s="88"/>
      <c r="JM34" s="88"/>
      <c r="JN34" s="88"/>
      <c r="JO34" s="88"/>
      <c r="JP34" s="88"/>
      <c r="JQ34" s="88"/>
      <c r="JR34" s="88"/>
      <c r="JS34" s="88"/>
      <c r="JT34" s="88"/>
      <c r="JU34" s="88"/>
      <c r="JV34" s="88"/>
      <c r="JW34" s="88"/>
      <c r="JX34" s="88"/>
      <c r="JY34" s="88"/>
      <c r="JZ34" s="88"/>
      <c r="KA34" s="88"/>
      <c r="KB34" s="88"/>
      <c r="KC34" s="88"/>
      <c r="KD34" s="88"/>
      <c r="KE34" s="88"/>
      <c r="KF34" s="88"/>
      <c r="KG34" s="88"/>
      <c r="KH34" s="88"/>
      <c r="KI34" s="88"/>
      <c r="KJ34" s="88"/>
      <c r="KK34" s="88"/>
      <c r="KL34" s="88"/>
      <c r="KM34" s="88"/>
      <c r="KN34" s="88"/>
      <c r="KO34" s="88"/>
      <c r="KP34" s="88"/>
      <c r="KQ34" s="88"/>
      <c r="KR34" s="88"/>
      <c r="KS34" s="88"/>
      <c r="KT34" s="88"/>
      <c r="KU34" s="88"/>
      <c r="KV34" s="88"/>
      <c r="KW34" s="88"/>
      <c r="KX34" s="88"/>
      <c r="KY34" s="88"/>
      <c r="KZ34" s="88"/>
      <c r="LA34" s="88"/>
      <c r="LB34" s="88"/>
      <c r="LC34" s="88"/>
      <c r="LD34" s="88"/>
      <c r="LE34" s="88"/>
      <c r="LF34" s="88"/>
      <c r="LG34" s="88"/>
      <c r="LH34" s="88"/>
      <c r="LI34" s="88"/>
      <c r="LJ34" s="88"/>
      <c r="LK34" s="88"/>
      <c r="LL34" s="88"/>
      <c r="LM34" s="88"/>
      <c r="LN34" s="88"/>
      <c r="LO34" s="88"/>
      <c r="LP34" s="88"/>
      <c r="LQ34" s="88"/>
      <c r="LR34" s="88"/>
      <c r="LS34" s="88"/>
      <c r="LT34" s="88"/>
      <c r="LU34" s="88"/>
      <c r="LV34" s="88"/>
      <c r="LW34" s="88"/>
      <c r="LX34" s="88"/>
      <c r="LY34" s="88"/>
      <c r="LZ34" s="88"/>
      <c r="MA34" s="88"/>
      <c r="MB34" s="88"/>
      <c r="MC34" s="88"/>
      <c r="MD34" s="88"/>
      <c r="ME34" s="88"/>
      <c r="MF34" s="88"/>
      <c r="MG34" s="88"/>
      <c r="MH34" s="88"/>
      <c r="MI34" s="88"/>
      <c r="MJ34" s="88"/>
      <c r="MK34" s="88"/>
      <c r="ML34" s="88"/>
      <c r="MM34" s="88"/>
      <c r="MN34" s="88"/>
      <c r="MO34" s="88"/>
      <c r="MP34" s="88"/>
      <c r="MQ34" s="88"/>
      <c r="MR34" s="88"/>
      <c r="MS34" s="88"/>
      <c r="MT34" s="88"/>
      <c r="MU34" s="88"/>
      <c r="MV34" s="88"/>
      <c r="MW34" s="88"/>
      <c r="MX34" s="88"/>
      <c r="MY34" s="88"/>
      <c r="MZ34" s="88"/>
      <c r="NA34" s="88"/>
      <c r="NB34" s="88"/>
      <c r="NC34" s="88"/>
      <c r="ND34" s="88"/>
      <c r="NE34" s="88"/>
      <c r="NF34" s="88"/>
      <c r="NG34" s="88"/>
      <c r="NH34" s="88"/>
      <c r="NI34" s="88"/>
      <c r="NJ34" s="88"/>
      <c r="NK34" s="88"/>
      <c r="NL34" s="88"/>
      <c r="NM34" s="88"/>
      <c r="NN34" s="88"/>
      <c r="NO34" s="88"/>
      <c r="NP34" s="88"/>
      <c r="NQ34" s="88"/>
      <c r="NR34" s="88"/>
      <c r="NS34" s="88"/>
      <c r="NT34" s="88"/>
      <c r="NU34" s="88"/>
      <c r="NV34" s="88"/>
      <c r="NW34" s="88"/>
      <c r="NX34" s="88"/>
      <c r="NY34" s="88"/>
      <c r="NZ34" s="88"/>
      <c r="OA34" s="88"/>
      <c r="OB34" s="88"/>
      <c r="OC34" s="88"/>
      <c r="OD34" s="88"/>
      <c r="OE34" s="88"/>
      <c r="OF34" s="88"/>
      <c r="OG34" s="88"/>
      <c r="OH34" s="88"/>
      <c r="OI34" s="88"/>
      <c r="OJ34" s="88"/>
      <c r="OK34" s="88"/>
      <c r="OL34" s="88"/>
      <c r="OM34" s="88"/>
      <c r="ON34" s="88"/>
      <c r="OO34" s="88"/>
      <c r="OP34" s="88"/>
      <c r="OQ34" s="88"/>
      <c r="OR34" s="88"/>
      <c r="OS34" s="88"/>
      <c r="OT34" s="88"/>
      <c r="OU34" s="88"/>
      <c r="OV34" s="88"/>
      <c r="OW34" s="88"/>
      <c r="OX34" s="88"/>
      <c r="OY34" s="88"/>
      <c r="OZ34" s="88"/>
      <c r="PA34" s="88"/>
      <c r="PB34" s="88"/>
      <c r="PC34" s="88"/>
      <c r="PD34" s="88"/>
      <c r="PE34" s="88"/>
      <c r="PF34" s="88"/>
      <c r="PG34" s="88"/>
      <c r="PH34" s="88"/>
      <c r="PI34" s="88"/>
      <c r="PJ34" s="88"/>
      <c r="PK34" s="88"/>
      <c r="PL34" s="88"/>
      <c r="PM34" s="88"/>
      <c r="PN34" s="88"/>
      <c r="PO34" s="88"/>
      <c r="PP34" s="88"/>
      <c r="PQ34" s="88"/>
      <c r="PR34" s="88"/>
      <c r="PS34" s="88"/>
      <c r="PT34" s="88"/>
      <c r="PU34" s="88"/>
      <c r="PV34" s="88"/>
      <c r="PW34" s="88"/>
      <c r="PX34" s="88"/>
      <c r="PY34" s="88"/>
      <c r="PZ34" s="88"/>
      <c r="QA34" s="88"/>
      <c r="QB34" s="88"/>
      <c r="QC34" s="88"/>
      <c r="QD34" s="88"/>
      <c r="QE34" s="88"/>
      <c r="QF34" s="88"/>
      <c r="QG34" s="88"/>
      <c r="QH34" s="88"/>
      <c r="QI34" s="88"/>
      <c r="QJ34" s="88"/>
      <c r="QK34" s="88"/>
      <c r="QL34" s="88"/>
      <c r="QM34" s="88"/>
      <c r="QN34" s="88"/>
      <c r="QO34" s="88"/>
      <c r="QP34" s="88"/>
      <c r="QQ34" s="88"/>
      <c r="QR34" s="88"/>
      <c r="QS34" s="88"/>
      <c r="QT34" s="88"/>
      <c r="QU34" s="88"/>
      <c r="QV34" s="88"/>
      <c r="QW34" s="88"/>
      <c r="QX34" s="88"/>
      <c r="QY34" s="88"/>
    </row>
    <row r="35" spans="1:467" x14ac:dyDescent="0.3">
      <c r="A35" s="87"/>
      <c r="B35" s="88"/>
      <c r="C35" s="89"/>
      <c r="D35" s="88"/>
      <c r="E35" s="88"/>
      <c r="F35" s="87"/>
      <c r="G35" s="88"/>
      <c r="H35" s="88"/>
      <c r="I35" s="88"/>
      <c r="J35" s="88"/>
      <c r="K35" s="88"/>
      <c r="L35" s="88"/>
      <c r="M35" s="90"/>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c r="IW35" s="88"/>
      <c r="IX35" s="88"/>
      <c r="IY35" s="88"/>
      <c r="IZ35" s="88"/>
      <c r="JA35" s="88"/>
      <c r="JB35" s="88"/>
      <c r="JC35" s="88"/>
      <c r="JD35" s="88"/>
      <c r="JE35" s="88"/>
      <c r="JF35" s="88"/>
      <c r="JG35" s="88"/>
      <c r="JH35" s="88"/>
      <c r="JI35" s="88"/>
      <c r="JJ35" s="88"/>
      <c r="JK35" s="88"/>
      <c r="JL35" s="88"/>
      <c r="JM35" s="88"/>
      <c r="JN35" s="88"/>
      <c r="JO35" s="88"/>
      <c r="JP35" s="88"/>
      <c r="JQ35" s="88"/>
      <c r="JR35" s="88"/>
      <c r="JS35" s="88"/>
      <c r="JT35" s="88"/>
      <c r="JU35" s="88"/>
      <c r="JV35" s="88"/>
      <c r="JW35" s="88"/>
      <c r="JX35" s="88"/>
      <c r="JY35" s="88"/>
      <c r="JZ35" s="88"/>
      <c r="KA35" s="88"/>
      <c r="KB35" s="88"/>
      <c r="KC35" s="88"/>
      <c r="KD35" s="88"/>
      <c r="KE35" s="88"/>
      <c r="KF35" s="88"/>
      <c r="KG35" s="88"/>
      <c r="KH35" s="88"/>
      <c r="KI35" s="88"/>
      <c r="KJ35" s="88"/>
      <c r="KK35" s="88"/>
      <c r="KL35" s="88"/>
      <c r="KM35" s="88"/>
      <c r="KN35" s="88"/>
      <c r="KO35" s="88"/>
      <c r="KP35" s="88"/>
      <c r="KQ35" s="88"/>
      <c r="KR35" s="88"/>
      <c r="KS35" s="88"/>
      <c r="KT35" s="88"/>
      <c r="KU35" s="88"/>
      <c r="KV35" s="88"/>
      <c r="KW35" s="88"/>
      <c r="KX35" s="88"/>
      <c r="KY35" s="88"/>
      <c r="KZ35" s="88"/>
      <c r="LA35" s="88"/>
      <c r="LB35" s="88"/>
      <c r="LC35" s="88"/>
      <c r="LD35" s="88"/>
      <c r="LE35" s="88"/>
      <c r="LF35" s="88"/>
      <c r="LG35" s="88"/>
      <c r="LH35" s="88"/>
      <c r="LI35" s="88"/>
      <c r="LJ35" s="88"/>
      <c r="LK35" s="88"/>
      <c r="LL35" s="88"/>
      <c r="LM35" s="88"/>
      <c r="LN35" s="88"/>
      <c r="LO35" s="88"/>
      <c r="LP35" s="88"/>
      <c r="LQ35" s="88"/>
      <c r="LR35" s="88"/>
      <c r="LS35" s="88"/>
      <c r="LT35" s="88"/>
      <c r="LU35" s="88"/>
      <c r="LV35" s="88"/>
      <c r="LW35" s="88"/>
      <c r="LX35" s="88"/>
      <c r="LY35" s="88"/>
      <c r="LZ35" s="88"/>
      <c r="MA35" s="88"/>
      <c r="MB35" s="88"/>
      <c r="MC35" s="88"/>
      <c r="MD35" s="88"/>
      <c r="ME35" s="88"/>
      <c r="MF35" s="88"/>
      <c r="MG35" s="88"/>
      <c r="MH35" s="88"/>
      <c r="MI35" s="88"/>
      <c r="MJ35" s="88"/>
      <c r="MK35" s="88"/>
      <c r="ML35" s="88"/>
      <c r="MM35" s="88"/>
      <c r="MN35" s="88"/>
      <c r="MO35" s="88"/>
      <c r="MP35" s="88"/>
      <c r="MQ35" s="88"/>
      <c r="MR35" s="88"/>
      <c r="MS35" s="88"/>
      <c r="MT35" s="88"/>
      <c r="MU35" s="88"/>
      <c r="MV35" s="88"/>
      <c r="MW35" s="88"/>
      <c r="MX35" s="88"/>
      <c r="MY35" s="88"/>
      <c r="MZ35" s="88"/>
      <c r="NA35" s="88"/>
      <c r="NB35" s="88"/>
      <c r="NC35" s="88"/>
      <c r="ND35" s="88"/>
      <c r="NE35" s="88"/>
      <c r="NF35" s="88"/>
      <c r="NG35" s="88"/>
      <c r="NH35" s="88"/>
      <c r="NI35" s="88"/>
      <c r="NJ35" s="88"/>
      <c r="NK35" s="88"/>
      <c r="NL35" s="88"/>
      <c r="NM35" s="88"/>
      <c r="NN35" s="88"/>
      <c r="NO35" s="88"/>
      <c r="NP35" s="88"/>
      <c r="NQ35" s="88"/>
      <c r="NR35" s="88"/>
      <c r="NS35" s="88"/>
      <c r="NT35" s="88"/>
      <c r="NU35" s="88"/>
      <c r="NV35" s="88"/>
      <c r="NW35" s="88"/>
      <c r="NX35" s="88"/>
      <c r="NY35" s="88"/>
      <c r="NZ35" s="88"/>
      <c r="OA35" s="88"/>
      <c r="OB35" s="88"/>
      <c r="OC35" s="88"/>
      <c r="OD35" s="88"/>
      <c r="OE35" s="88"/>
      <c r="OF35" s="88"/>
      <c r="OG35" s="88"/>
      <c r="OH35" s="88"/>
      <c r="OI35" s="88"/>
      <c r="OJ35" s="88"/>
      <c r="OK35" s="88"/>
      <c r="OL35" s="88"/>
      <c r="OM35" s="88"/>
      <c r="ON35" s="88"/>
      <c r="OO35" s="88"/>
      <c r="OP35" s="88"/>
      <c r="OQ35" s="88"/>
      <c r="OR35" s="88"/>
      <c r="OS35" s="88"/>
      <c r="OT35" s="88"/>
      <c r="OU35" s="88"/>
      <c r="OV35" s="88"/>
      <c r="OW35" s="88"/>
      <c r="OX35" s="88"/>
      <c r="OY35" s="88"/>
      <c r="OZ35" s="88"/>
      <c r="PA35" s="88"/>
      <c r="PB35" s="88"/>
      <c r="PC35" s="88"/>
      <c r="PD35" s="88"/>
      <c r="PE35" s="88"/>
      <c r="PF35" s="88"/>
      <c r="PG35" s="88"/>
      <c r="PH35" s="88"/>
      <c r="PI35" s="88"/>
      <c r="PJ35" s="88"/>
      <c r="PK35" s="88"/>
      <c r="PL35" s="88"/>
      <c r="PM35" s="88"/>
      <c r="PN35" s="88"/>
      <c r="PO35" s="88"/>
      <c r="PP35" s="88"/>
      <c r="PQ35" s="88"/>
      <c r="PR35" s="88"/>
      <c r="PS35" s="88"/>
      <c r="PT35" s="88"/>
      <c r="PU35" s="88"/>
      <c r="PV35" s="88"/>
      <c r="PW35" s="88"/>
      <c r="PX35" s="88"/>
      <c r="PY35" s="88"/>
      <c r="PZ35" s="88"/>
      <c r="QA35" s="88"/>
      <c r="QB35" s="88"/>
      <c r="QC35" s="88"/>
      <c r="QD35" s="88"/>
      <c r="QE35" s="88"/>
      <c r="QF35" s="88"/>
      <c r="QG35" s="88"/>
      <c r="QH35" s="88"/>
      <c r="QI35" s="88"/>
      <c r="QJ35" s="88"/>
      <c r="QK35" s="88"/>
      <c r="QL35" s="88"/>
      <c r="QM35" s="88"/>
      <c r="QN35" s="88"/>
      <c r="QO35" s="88"/>
      <c r="QP35" s="88"/>
      <c r="QQ35" s="88"/>
      <c r="QR35" s="88"/>
      <c r="QS35" s="88"/>
      <c r="QT35" s="88"/>
      <c r="QU35" s="88"/>
      <c r="QV35" s="88"/>
      <c r="QW35" s="88"/>
      <c r="QX35" s="88"/>
      <c r="QY35" s="88"/>
    </row>
    <row r="36" spans="1:467" x14ac:dyDescent="0.3">
      <c r="A36" s="87"/>
      <c r="B36" s="88"/>
      <c r="C36" s="89"/>
      <c r="D36" s="88"/>
      <c r="E36" s="88"/>
      <c r="F36" s="87"/>
      <c r="G36" s="88"/>
      <c r="H36" s="88"/>
      <c r="I36" s="88"/>
      <c r="J36" s="88"/>
      <c r="K36" s="88"/>
      <c r="L36" s="88"/>
      <c r="M36" s="90"/>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c r="IW36" s="88"/>
      <c r="IX36" s="88"/>
      <c r="IY36" s="88"/>
      <c r="IZ36" s="88"/>
      <c r="JA36" s="88"/>
      <c r="JB36" s="88"/>
      <c r="JC36" s="88"/>
      <c r="JD36" s="88"/>
      <c r="JE36" s="88"/>
      <c r="JF36" s="88"/>
      <c r="JG36" s="88"/>
      <c r="JH36" s="88"/>
      <c r="JI36" s="88"/>
      <c r="JJ36" s="88"/>
      <c r="JK36" s="88"/>
      <c r="JL36" s="88"/>
      <c r="JM36" s="88"/>
      <c r="JN36" s="88"/>
      <c r="JO36" s="88"/>
      <c r="JP36" s="88"/>
      <c r="JQ36" s="88"/>
      <c r="JR36" s="88"/>
      <c r="JS36" s="88"/>
      <c r="JT36" s="88"/>
      <c r="JU36" s="88"/>
      <c r="JV36" s="88"/>
      <c r="JW36" s="88"/>
      <c r="JX36" s="88"/>
      <c r="JY36" s="88"/>
      <c r="JZ36" s="88"/>
      <c r="KA36" s="88"/>
      <c r="KB36" s="88"/>
      <c r="KC36" s="88"/>
      <c r="KD36" s="88"/>
      <c r="KE36" s="88"/>
      <c r="KF36" s="88"/>
      <c r="KG36" s="88"/>
      <c r="KH36" s="88"/>
      <c r="KI36" s="88"/>
      <c r="KJ36" s="88"/>
      <c r="KK36" s="88"/>
      <c r="KL36" s="88"/>
      <c r="KM36" s="88"/>
      <c r="KN36" s="88"/>
      <c r="KO36" s="88"/>
      <c r="KP36" s="88"/>
      <c r="KQ36" s="88"/>
      <c r="KR36" s="88"/>
      <c r="KS36" s="88"/>
      <c r="KT36" s="88"/>
      <c r="KU36" s="88"/>
      <c r="KV36" s="88"/>
      <c r="KW36" s="88"/>
      <c r="KX36" s="88"/>
      <c r="KY36" s="88"/>
      <c r="KZ36" s="88"/>
      <c r="LA36" s="88"/>
      <c r="LB36" s="88"/>
      <c r="LC36" s="88"/>
      <c r="LD36" s="88"/>
      <c r="LE36" s="88"/>
      <c r="LF36" s="88"/>
      <c r="LG36" s="88"/>
      <c r="LH36" s="88"/>
      <c r="LI36" s="88"/>
      <c r="LJ36" s="88"/>
      <c r="LK36" s="88"/>
      <c r="LL36" s="88"/>
      <c r="LM36" s="88"/>
      <c r="LN36" s="88"/>
      <c r="LO36" s="88"/>
      <c r="LP36" s="88"/>
      <c r="LQ36" s="88"/>
      <c r="LR36" s="88"/>
      <c r="LS36" s="88"/>
      <c r="LT36" s="88"/>
      <c r="LU36" s="88"/>
      <c r="LV36" s="88"/>
      <c r="LW36" s="88"/>
      <c r="LX36" s="88"/>
      <c r="LY36" s="88"/>
      <c r="LZ36" s="88"/>
      <c r="MA36" s="88"/>
      <c r="MB36" s="88"/>
      <c r="MC36" s="88"/>
      <c r="MD36" s="88"/>
      <c r="ME36" s="88"/>
      <c r="MF36" s="88"/>
      <c r="MG36" s="88"/>
      <c r="MH36" s="88"/>
      <c r="MI36" s="88"/>
      <c r="MJ36" s="88"/>
      <c r="MK36" s="88"/>
      <c r="ML36" s="88"/>
      <c r="MM36" s="88"/>
      <c r="MN36" s="88"/>
      <c r="MO36" s="88"/>
      <c r="MP36" s="88"/>
      <c r="MQ36" s="88"/>
      <c r="MR36" s="88"/>
      <c r="MS36" s="88"/>
      <c r="MT36" s="88"/>
      <c r="MU36" s="88"/>
      <c r="MV36" s="88"/>
      <c r="MW36" s="88"/>
      <c r="MX36" s="88"/>
      <c r="MY36" s="88"/>
      <c r="MZ36" s="88"/>
      <c r="NA36" s="88"/>
      <c r="NB36" s="88"/>
      <c r="NC36" s="88"/>
      <c r="ND36" s="88"/>
      <c r="NE36" s="88"/>
      <c r="NF36" s="88"/>
      <c r="NG36" s="88"/>
      <c r="NH36" s="88"/>
      <c r="NI36" s="88"/>
      <c r="NJ36" s="88"/>
      <c r="NK36" s="88"/>
      <c r="NL36" s="88"/>
      <c r="NM36" s="88"/>
      <c r="NN36" s="88"/>
      <c r="NO36" s="88"/>
      <c r="NP36" s="88"/>
      <c r="NQ36" s="88"/>
      <c r="NR36" s="88"/>
      <c r="NS36" s="88"/>
      <c r="NT36" s="88"/>
      <c r="NU36" s="88"/>
      <c r="NV36" s="88"/>
      <c r="NW36" s="88"/>
      <c r="NX36" s="88"/>
      <c r="NY36" s="88"/>
      <c r="NZ36" s="88"/>
      <c r="OA36" s="88"/>
      <c r="OB36" s="88"/>
      <c r="OC36" s="88"/>
      <c r="OD36" s="88"/>
      <c r="OE36" s="88"/>
      <c r="OF36" s="88"/>
      <c r="OG36" s="88"/>
      <c r="OH36" s="88"/>
      <c r="OI36" s="88"/>
      <c r="OJ36" s="88"/>
      <c r="OK36" s="88"/>
      <c r="OL36" s="88"/>
      <c r="OM36" s="88"/>
      <c r="ON36" s="88"/>
      <c r="OO36" s="88"/>
      <c r="OP36" s="88"/>
      <c r="OQ36" s="88"/>
      <c r="OR36" s="88"/>
      <c r="OS36" s="88"/>
      <c r="OT36" s="88"/>
      <c r="OU36" s="88"/>
      <c r="OV36" s="88"/>
      <c r="OW36" s="88"/>
      <c r="OX36" s="88"/>
      <c r="OY36" s="88"/>
      <c r="OZ36" s="88"/>
      <c r="PA36" s="88"/>
      <c r="PB36" s="88"/>
      <c r="PC36" s="88"/>
      <c r="PD36" s="88"/>
      <c r="PE36" s="88"/>
      <c r="PF36" s="88"/>
      <c r="PG36" s="88"/>
      <c r="PH36" s="88"/>
      <c r="PI36" s="88"/>
      <c r="PJ36" s="88"/>
      <c r="PK36" s="88"/>
      <c r="PL36" s="88"/>
      <c r="PM36" s="88"/>
      <c r="PN36" s="88"/>
      <c r="PO36" s="88"/>
      <c r="PP36" s="88"/>
      <c r="PQ36" s="88"/>
      <c r="PR36" s="88"/>
      <c r="PS36" s="88"/>
      <c r="PT36" s="88"/>
      <c r="PU36" s="88"/>
      <c r="PV36" s="88"/>
      <c r="PW36" s="88"/>
      <c r="PX36" s="88"/>
      <c r="PY36" s="88"/>
      <c r="PZ36" s="88"/>
      <c r="QA36" s="88"/>
      <c r="QB36" s="88"/>
      <c r="QC36" s="88"/>
      <c r="QD36" s="88"/>
      <c r="QE36" s="88"/>
      <c r="QF36" s="88"/>
      <c r="QG36" s="88"/>
      <c r="QH36" s="88"/>
      <c r="QI36" s="88"/>
      <c r="QJ36" s="88"/>
      <c r="QK36" s="88"/>
      <c r="QL36" s="88"/>
      <c r="QM36" s="88"/>
      <c r="QN36" s="88"/>
      <c r="QO36" s="88"/>
      <c r="QP36" s="88"/>
      <c r="QQ36" s="88"/>
      <c r="QR36" s="88"/>
      <c r="QS36" s="88"/>
      <c r="QT36" s="88"/>
      <c r="QU36" s="88"/>
      <c r="QV36" s="88"/>
      <c r="QW36" s="88"/>
      <c r="QX36" s="88"/>
      <c r="QY36" s="88"/>
    </row>
    <row r="37" spans="1:467" x14ac:dyDescent="0.3">
      <c r="A37" s="87"/>
      <c r="B37" s="88"/>
      <c r="C37" s="89"/>
      <c r="D37" s="88"/>
      <c r="E37" s="88"/>
      <c r="F37" s="87"/>
      <c r="G37" s="88"/>
      <c r="H37" s="88"/>
      <c r="I37" s="88"/>
      <c r="J37" s="88"/>
      <c r="K37" s="88"/>
      <c r="L37" s="88"/>
      <c r="M37" s="90"/>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c r="IW37" s="88"/>
      <c r="IX37" s="88"/>
      <c r="IY37" s="88"/>
      <c r="IZ37" s="88"/>
      <c r="JA37" s="88"/>
      <c r="JB37" s="88"/>
      <c r="JC37" s="88"/>
      <c r="JD37" s="88"/>
      <c r="JE37" s="88"/>
      <c r="JF37" s="88"/>
      <c r="JG37" s="88"/>
      <c r="JH37" s="88"/>
      <c r="JI37" s="88"/>
      <c r="JJ37" s="88"/>
      <c r="JK37" s="88"/>
      <c r="JL37" s="88"/>
      <c r="JM37" s="88"/>
      <c r="JN37" s="88"/>
      <c r="JO37" s="88"/>
      <c r="JP37" s="88"/>
      <c r="JQ37" s="88"/>
      <c r="JR37" s="88"/>
      <c r="JS37" s="88"/>
      <c r="JT37" s="88"/>
      <c r="JU37" s="88"/>
      <c r="JV37" s="88"/>
      <c r="JW37" s="88"/>
      <c r="JX37" s="88"/>
      <c r="JY37" s="88"/>
      <c r="JZ37" s="88"/>
      <c r="KA37" s="88"/>
      <c r="KB37" s="88"/>
      <c r="KC37" s="88"/>
      <c r="KD37" s="88"/>
      <c r="KE37" s="88"/>
      <c r="KF37" s="88"/>
      <c r="KG37" s="88"/>
      <c r="KH37" s="88"/>
      <c r="KI37" s="88"/>
      <c r="KJ37" s="88"/>
      <c r="KK37" s="88"/>
      <c r="KL37" s="88"/>
      <c r="KM37" s="88"/>
      <c r="KN37" s="88"/>
      <c r="KO37" s="88"/>
      <c r="KP37" s="88"/>
      <c r="KQ37" s="88"/>
      <c r="KR37" s="88"/>
      <c r="KS37" s="88"/>
      <c r="KT37" s="88"/>
      <c r="KU37" s="88"/>
      <c r="KV37" s="88"/>
      <c r="KW37" s="88"/>
      <c r="KX37" s="88"/>
      <c r="KY37" s="88"/>
      <c r="KZ37" s="88"/>
      <c r="LA37" s="88"/>
      <c r="LB37" s="88"/>
      <c r="LC37" s="88"/>
      <c r="LD37" s="88"/>
      <c r="LE37" s="88"/>
      <c r="LF37" s="88"/>
      <c r="LG37" s="88"/>
      <c r="LH37" s="88"/>
      <c r="LI37" s="88"/>
      <c r="LJ37" s="88"/>
      <c r="LK37" s="88"/>
      <c r="LL37" s="88"/>
      <c r="LM37" s="88"/>
      <c r="LN37" s="88"/>
      <c r="LO37" s="88"/>
      <c r="LP37" s="88"/>
      <c r="LQ37" s="88"/>
      <c r="LR37" s="88"/>
      <c r="LS37" s="88"/>
      <c r="LT37" s="88"/>
      <c r="LU37" s="88"/>
      <c r="LV37" s="88"/>
      <c r="LW37" s="88"/>
      <c r="LX37" s="88"/>
      <c r="LY37" s="88"/>
      <c r="LZ37" s="88"/>
      <c r="MA37" s="88"/>
      <c r="MB37" s="88"/>
      <c r="MC37" s="88"/>
      <c r="MD37" s="88"/>
      <c r="ME37" s="88"/>
      <c r="MF37" s="88"/>
      <c r="MG37" s="88"/>
      <c r="MH37" s="88"/>
      <c r="MI37" s="88"/>
      <c r="MJ37" s="88"/>
      <c r="MK37" s="88"/>
      <c r="ML37" s="88"/>
      <c r="MM37" s="88"/>
      <c r="MN37" s="88"/>
      <c r="MO37" s="88"/>
      <c r="MP37" s="88"/>
      <c r="MQ37" s="88"/>
      <c r="MR37" s="88"/>
      <c r="MS37" s="88"/>
      <c r="MT37" s="88"/>
      <c r="MU37" s="88"/>
      <c r="MV37" s="88"/>
      <c r="MW37" s="88"/>
      <c r="MX37" s="88"/>
      <c r="MY37" s="88"/>
      <c r="MZ37" s="88"/>
      <c r="NA37" s="88"/>
      <c r="NB37" s="88"/>
      <c r="NC37" s="88"/>
      <c r="ND37" s="88"/>
      <c r="NE37" s="88"/>
      <c r="NF37" s="88"/>
      <c r="NG37" s="88"/>
      <c r="NH37" s="88"/>
      <c r="NI37" s="88"/>
      <c r="NJ37" s="88"/>
      <c r="NK37" s="88"/>
      <c r="NL37" s="88"/>
      <c r="NM37" s="88"/>
      <c r="NN37" s="88"/>
      <c r="NO37" s="88"/>
      <c r="NP37" s="88"/>
      <c r="NQ37" s="88"/>
      <c r="NR37" s="88"/>
      <c r="NS37" s="88"/>
      <c r="NT37" s="88"/>
      <c r="NU37" s="88"/>
      <c r="NV37" s="88"/>
      <c r="NW37" s="88"/>
      <c r="NX37" s="88"/>
      <c r="NY37" s="88"/>
      <c r="NZ37" s="88"/>
      <c r="OA37" s="88"/>
      <c r="OB37" s="88"/>
      <c r="OC37" s="88"/>
      <c r="OD37" s="88"/>
      <c r="OE37" s="88"/>
      <c r="OF37" s="88"/>
      <c r="OG37" s="88"/>
      <c r="OH37" s="88"/>
      <c r="OI37" s="88"/>
      <c r="OJ37" s="88"/>
      <c r="OK37" s="88"/>
      <c r="OL37" s="88"/>
      <c r="OM37" s="88"/>
      <c r="ON37" s="88"/>
      <c r="OO37" s="88"/>
      <c r="OP37" s="88"/>
      <c r="OQ37" s="88"/>
      <c r="OR37" s="88"/>
      <c r="OS37" s="88"/>
      <c r="OT37" s="88"/>
      <c r="OU37" s="88"/>
      <c r="OV37" s="88"/>
      <c r="OW37" s="88"/>
      <c r="OX37" s="88"/>
      <c r="OY37" s="88"/>
      <c r="OZ37" s="88"/>
      <c r="PA37" s="88"/>
      <c r="PB37" s="88"/>
      <c r="PC37" s="88"/>
      <c r="PD37" s="88"/>
      <c r="PE37" s="88"/>
      <c r="PF37" s="88"/>
      <c r="PG37" s="88"/>
      <c r="PH37" s="88"/>
      <c r="PI37" s="88"/>
      <c r="PJ37" s="88"/>
      <c r="PK37" s="88"/>
      <c r="PL37" s="88"/>
      <c r="PM37" s="88"/>
      <c r="PN37" s="88"/>
      <c r="PO37" s="88"/>
      <c r="PP37" s="88"/>
      <c r="PQ37" s="88"/>
      <c r="PR37" s="88"/>
      <c r="PS37" s="88"/>
      <c r="PT37" s="88"/>
      <c r="PU37" s="88"/>
      <c r="PV37" s="88"/>
      <c r="PW37" s="88"/>
      <c r="PX37" s="88"/>
      <c r="PY37" s="88"/>
      <c r="PZ37" s="88"/>
      <c r="QA37" s="88"/>
      <c r="QB37" s="88"/>
      <c r="QC37" s="88"/>
      <c r="QD37" s="88"/>
      <c r="QE37" s="88"/>
      <c r="QF37" s="88"/>
      <c r="QG37" s="88"/>
      <c r="QH37" s="88"/>
      <c r="QI37" s="88"/>
      <c r="QJ37" s="88"/>
      <c r="QK37" s="88"/>
      <c r="QL37" s="88"/>
      <c r="QM37" s="88"/>
      <c r="QN37" s="88"/>
      <c r="QO37" s="88"/>
      <c r="QP37" s="88"/>
      <c r="QQ37" s="88"/>
      <c r="QR37" s="88"/>
      <c r="QS37" s="88"/>
      <c r="QT37" s="88"/>
      <c r="QU37" s="88"/>
      <c r="QV37" s="88"/>
      <c r="QW37" s="88"/>
      <c r="QX37" s="88"/>
      <c r="QY37" s="88"/>
    </row>
    <row r="38" spans="1:467" x14ac:dyDescent="0.3">
      <c r="A38" s="87"/>
      <c r="B38" s="88"/>
      <c r="C38" s="89"/>
      <c r="D38" s="88"/>
      <c r="E38" s="88"/>
      <c r="F38" s="87"/>
      <c r="G38" s="88"/>
      <c r="H38" s="88"/>
      <c r="I38" s="88"/>
      <c r="J38" s="88"/>
      <c r="K38" s="88"/>
      <c r="L38" s="88"/>
      <c r="M38" s="90"/>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c r="IW38" s="88"/>
      <c r="IX38" s="88"/>
      <c r="IY38" s="88"/>
      <c r="IZ38" s="88"/>
      <c r="JA38" s="88"/>
      <c r="JB38" s="88"/>
      <c r="JC38" s="88"/>
      <c r="JD38" s="88"/>
      <c r="JE38" s="88"/>
      <c r="JF38" s="88"/>
      <c r="JG38" s="88"/>
      <c r="JH38" s="88"/>
      <c r="JI38" s="88"/>
      <c r="JJ38" s="88"/>
      <c r="JK38" s="88"/>
      <c r="JL38" s="88"/>
      <c r="JM38" s="88"/>
      <c r="JN38" s="88"/>
      <c r="JO38" s="88"/>
      <c r="JP38" s="88"/>
      <c r="JQ38" s="88"/>
      <c r="JR38" s="88"/>
      <c r="JS38" s="88"/>
      <c r="JT38" s="88"/>
      <c r="JU38" s="88"/>
      <c r="JV38" s="88"/>
      <c r="JW38" s="88"/>
      <c r="JX38" s="88"/>
      <c r="JY38" s="88"/>
      <c r="JZ38" s="88"/>
      <c r="KA38" s="88"/>
      <c r="KB38" s="88"/>
      <c r="KC38" s="88"/>
      <c r="KD38" s="88"/>
      <c r="KE38" s="88"/>
      <c r="KF38" s="88"/>
      <c r="KG38" s="88"/>
      <c r="KH38" s="88"/>
      <c r="KI38" s="88"/>
      <c r="KJ38" s="88"/>
      <c r="KK38" s="88"/>
      <c r="KL38" s="88"/>
      <c r="KM38" s="88"/>
      <c r="KN38" s="88"/>
      <c r="KO38" s="88"/>
      <c r="KP38" s="88"/>
      <c r="KQ38" s="88"/>
      <c r="KR38" s="88"/>
      <c r="KS38" s="88"/>
      <c r="KT38" s="88"/>
      <c r="KU38" s="88"/>
      <c r="KV38" s="88"/>
      <c r="KW38" s="88"/>
      <c r="KX38" s="88"/>
      <c r="KY38" s="88"/>
      <c r="KZ38" s="88"/>
      <c r="LA38" s="88"/>
      <c r="LB38" s="88"/>
      <c r="LC38" s="88"/>
      <c r="LD38" s="88"/>
      <c r="LE38" s="88"/>
      <c r="LF38" s="88"/>
      <c r="LG38" s="88"/>
      <c r="LH38" s="88"/>
      <c r="LI38" s="88"/>
      <c r="LJ38" s="88"/>
      <c r="LK38" s="88"/>
      <c r="LL38" s="88"/>
      <c r="LM38" s="88"/>
      <c r="LN38" s="88"/>
      <c r="LO38" s="88"/>
      <c r="LP38" s="88"/>
      <c r="LQ38" s="88"/>
      <c r="LR38" s="88"/>
      <c r="LS38" s="88"/>
      <c r="LT38" s="88"/>
      <c r="LU38" s="88"/>
      <c r="LV38" s="88"/>
      <c r="LW38" s="88"/>
      <c r="LX38" s="88"/>
      <c r="LY38" s="88"/>
      <c r="LZ38" s="88"/>
      <c r="MA38" s="88"/>
      <c r="MB38" s="88"/>
      <c r="MC38" s="88"/>
      <c r="MD38" s="88"/>
      <c r="ME38" s="88"/>
      <c r="MF38" s="88"/>
      <c r="MG38" s="88"/>
      <c r="MH38" s="88"/>
      <c r="MI38" s="88"/>
      <c r="MJ38" s="88"/>
      <c r="MK38" s="88"/>
      <c r="ML38" s="88"/>
      <c r="MM38" s="88"/>
      <c r="MN38" s="88"/>
      <c r="MO38" s="88"/>
      <c r="MP38" s="88"/>
      <c r="MQ38" s="88"/>
      <c r="MR38" s="88"/>
      <c r="MS38" s="88"/>
      <c r="MT38" s="88"/>
      <c r="MU38" s="88"/>
      <c r="MV38" s="88"/>
      <c r="MW38" s="88"/>
      <c r="MX38" s="88"/>
      <c r="MY38" s="88"/>
      <c r="MZ38" s="88"/>
      <c r="NA38" s="88"/>
      <c r="NB38" s="88"/>
      <c r="NC38" s="88"/>
      <c r="ND38" s="88"/>
      <c r="NE38" s="88"/>
      <c r="NF38" s="88"/>
      <c r="NG38" s="88"/>
      <c r="NH38" s="88"/>
      <c r="NI38" s="88"/>
      <c r="NJ38" s="88"/>
      <c r="NK38" s="88"/>
      <c r="NL38" s="88"/>
      <c r="NM38" s="88"/>
      <c r="NN38" s="88"/>
      <c r="NO38" s="88"/>
      <c r="NP38" s="88"/>
      <c r="NQ38" s="88"/>
      <c r="NR38" s="88"/>
      <c r="NS38" s="88"/>
      <c r="NT38" s="88"/>
      <c r="NU38" s="88"/>
      <c r="NV38" s="88"/>
      <c r="NW38" s="88"/>
      <c r="NX38" s="88"/>
      <c r="NY38" s="88"/>
      <c r="NZ38" s="88"/>
      <c r="OA38" s="88"/>
      <c r="OB38" s="88"/>
      <c r="OC38" s="88"/>
      <c r="OD38" s="88"/>
      <c r="OE38" s="88"/>
      <c r="OF38" s="88"/>
      <c r="OG38" s="88"/>
      <c r="OH38" s="88"/>
      <c r="OI38" s="88"/>
      <c r="OJ38" s="88"/>
      <c r="OK38" s="88"/>
      <c r="OL38" s="88"/>
      <c r="OM38" s="88"/>
      <c r="ON38" s="88"/>
      <c r="OO38" s="88"/>
      <c r="OP38" s="88"/>
      <c r="OQ38" s="88"/>
      <c r="OR38" s="88"/>
      <c r="OS38" s="88"/>
      <c r="OT38" s="88"/>
      <c r="OU38" s="88"/>
      <c r="OV38" s="88"/>
      <c r="OW38" s="88"/>
      <c r="OX38" s="88"/>
      <c r="OY38" s="88"/>
      <c r="OZ38" s="88"/>
      <c r="PA38" s="88"/>
      <c r="PB38" s="88"/>
      <c r="PC38" s="88"/>
      <c r="PD38" s="88"/>
      <c r="PE38" s="88"/>
      <c r="PF38" s="88"/>
      <c r="PG38" s="88"/>
      <c r="PH38" s="88"/>
      <c r="PI38" s="88"/>
      <c r="PJ38" s="88"/>
      <c r="PK38" s="88"/>
      <c r="PL38" s="88"/>
      <c r="PM38" s="88"/>
      <c r="PN38" s="88"/>
      <c r="PO38" s="88"/>
      <c r="PP38" s="88"/>
      <c r="PQ38" s="88"/>
      <c r="PR38" s="88"/>
      <c r="PS38" s="88"/>
      <c r="PT38" s="88"/>
      <c r="PU38" s="88"/>
      <c r="PV38" s="88"/>
      <c r="PW38" s="88"/>
      <c r="PX38" s="88"/>
      <c r="PY38" s="88"/>
      <c r="PZ38" s="88"/>
      <c r="QA38" s="88"/>
      <c r="QB38" s="88"/>
      <c r="QC38" s="88"/>
      <c r="QD38" s="88"/>
      <c r="QE38" s="88"/>
      <c r="QF38" s="88"/>
      <c r="QG38" s="88"/>
      <c r="QH38" s="88"/>
      <c r="QI38" s="88"/>
      <c r="QJ38" s="88"/>
      <c r="QK38" s="88"/>
      <c r="QL38" s="88"/>
      <c r="QM38" s="88"/>
      <c r="QN38" s="88"/>
      <c r="QO38" s="88"/>
      <c r="QP38" s="88"/>
      <c r="QQ38" s="88"/>
      <c r="QR38" s="88"/>
      <c r="QS38" s="88"/>
      <c r="QT38" s="88"/>
      <c r="QU38" s="88"/>
      <c r="QV38" s="88"/>
      <c r="QW38" s="88"/>
      <c r="QX38" s="88"/>
      <c r="QY38" s="88"/>
    </row>
    <row r="39" spans="1:467" x14ac:dyDescent="0.3">
      <c r="A39" s="87"/>
      <c r="B39" s="88"/>
      <c r="C39" s="89"/>
      <c r="D39" s="88"/>
      <c r="E39" s="88"/>
      <c r="F39" s="87"/>
      <c r="G39" s="88"/>
      <c r="H39" s="88"/>
      <c r="I39" s="88"/>
      <c r="J39" s="88"/>
      <c r="K39" s="88"/>
      <c r="L39" s="88"/>
      <c r="M39" s="90"/>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c r="HZ39" s="88"/>
      <c r="IA39" s="88"/>
      <c r="IB39" s="88"/>
      <c r="IC39" s="88"/>
      <c r="ID39" s="88"/>
      <c r="IE39" s="88"/>
      <c r="IF39" s="88"/>
      <c r="IG39" s="88"/>
      <c r="IH39" s="88"/>
      <c r="II39" s="88"/>
      <c r="IJ39" s="88"/>
      <c r="IK39" s="88"/>
      <c r="IL39" s="88"/>
      <c r="IM39" s="88"/>
      <c r="IN39" s="88"/>
      <c r="IO39" s="88"/>
      <c r="IP39" s="88"/>
      <c r="IQ39" s="88"/>
      <c r="IR39" s="88"/>
      <c r="IS39" s="88"/>
      <c r="IT39" s="88"/>
      <c r="IU39" s="88"/>
      <c r="IV39" s="88"/>
      <c r="IW39" s="88"/>
      <c r="IX39" s="88"/>
      <c r="IY39" s="88"/>
      <c r="IZ39" s="88"/>
      <c r="JA39" s="88"/>
      <c r="JB39" s="88"/>
      <c r="JC39" s="88"/>
      <c r="JD39" s="88"/>
      <c r="JE39" s="88"/>
      <c r="JF39" s="88"/>
      <c r="JG39" s="88"/>
      <c r="JH39" s="88"/>
      <c r="JI39" s="88"/>
      <c r="JJ39" s="88"/>
      <c r="JK39" s="88"/>
      <c r="JL39" s="88"/>
      <c r="JM39" s="88"/>
      <c r="JN39" s="88"/>
      <c r="JO39" s="88"/>
      <c r="JP39" s="88"/>
      <c r="JQ39" s="88"/>
      <c r="JR39" s="88"/>
      <c r="JS39" s="88"/>
      <c r="JT39" s="88"/>
      <c r="JU39" s="88"/>
      <c r="JV39" s="88"/>
      <c r="JW39" s="88"/>
      <c r="JX39" s="88"/>
      <c r="JY39" s="88"/>
      <c r="JZ39" s="88"/>
      <c r="KA39" s="88"/>
      <c r="KB39" s="88"/>
      <c r="KC39" s="88"/>
      <c r="KD39" s="88"/>
      <c r="KE39" s="88"/>
      <c r="KF39" s="88"/>
      <c r="KG39" s="88"/>
      <c r="KH39" s="88"/>
      <c r="KI39" s="88"/>
      <c r="KJ39" s="88"/>
      <c r="KK39" s="88"/>
      <c r="KL39" s="88"/>
      <c r="KM39" s="88"/>
      <c r="KN39" s="88"/>
      <c r="KO39" s="88"/>
      <c r="KP39" s="88"/>
      <c r="KQ39" s="88"/>
      <c r="KR39" s="88"/>
      <c r="KS39" s="88"/>
      <c r="KT39" s="88"/>
      <c r="KU39" s="88"/>
      <c r="KV39" s="88"/>
      <c r="KW39" s="88"/>
      <c r="KX39" s="88"/>
      <c r="KY39" s="88"/>
      <c r="KZ39" s="88"/>
      <c r="LA39" s="88"/>
      <c r="LB39" s="88"/>
      <c r="LC39" s="88"/>
      <c r="LD39" s="88"/>
      <c r="LE39" s="88"/>
      <c r="LF39" s="88"/>
      <c r="LG39" s="88"/>
      <c r="LH39" s="88"/>
      <c r="LI39" s="88"/>
      <c r="LJ39" s="88"/>
      <c r="LK39" s="88"/>
      <c r="LL39" s="88"/>
      <c r="LM39" s="88"/>
      <c r="LN39" s="88"/>
      <c r="LO39" s="88"/>
      <c r="LP39" s="88"/>
      <c r="LQ39" s="88"/>
      <c r="LR39" s="88"/>
      <c r="LS39" s="88"/>
      <c r="LT39" s="88"/>
      <c r="LU39" s="88"/>
      <c r="LV39" s="88"/>
      <c r="LW39" s="88"/>
      <c r="LX39" s="88"/>
      <c r="LY39" s="88"/>
      <c r="LZ39" s="88"/>
      <c r="MA39" s="88"/>
      <c r="MB39" s="88"/>
      <c r="MC39" s="88"/>
      <c r="MD39" s="88"/>
      <c r="ME39" s="88"/>
      <c r="MF39" s="88"/>
      <c r="MG39" s="88"/>
      <c r="MH39" s="88"/>
      <c r="MI39" s="88"/>
      <c r="MJ39" s="88"/>
      <c r="MK39" s="88"/>
      <c r="ML39" s="88"/>
      <c r="MM39" s="88"/>
      <c r="MN39" s="88"/>
      <c r="MO39" s="88"/>
      <c r="MP39" s="88"/>
      <c r="MQ39" s="88"/>
      <c r="MR39" s="88"/>
      <c r="MS39" s="88"/>
      <c r="MT39" s="88"/>
      <c r="MU39" s="88"/>
      <c r="MV39" s="88"/>
      <c r="MW39" s="88"/>
      <c r="MX39" s="88"/>
      <c r="MY39" s="88"/>
      <c r="MZ39" s="88"/>
      <c r="NA39" s="88"/>
      <c r="NB39" s="88"/>
      <c r="NC39" s="88"/>
      <c r="ND39" s="88"/>
      <c r="NE39" s="88"/>
      <c r="NF39" s="88"/>
      <c r="NG39" s="88"/>
      <c r="NH39" s="88"/>
      <c r="NI39" s="88"/>
      <c r="NJ39" s="88"/>
      <c r="NK39" s="88"/>
      <c r="NL39" s="88"/>
      <c r="NM39" s="88"/>
      <c r="NN39" s="88"/>
      <c r="NO39" s="88"/>
      <c r="NP39" s="88"/>
      <c r="NQ39" s="88"/>
      <c r="NR39" s="88"/>
      <c r="NS39" s="88"/>
      <c r="NT39" s="88"/>
      <c r="NU39" s="88"/>
      <c r="NV39" s="88"/>
      <c r="NW39" s="88"/>
      <c r="NX39" s="88"/>
      <c r="NY39" s="88"/>
      <c r="NZ39" s="88"/>
      <c r="OA39" s="88"/>
      <c r="OB39" s="88"/>
      <c r="OC39" s="88"/>
      <c r="OD39" s="88"/>
      <c r="OE39" s="88"/>
      <c r="OF39" s="88"/>
      <c r="OG39" s="88"/>
      <c r="OH39" s="88"/>
      <c r="OI39" s="88"/>
      <c r="OJ39" s="88"/>
      <c r="OK39" s="88"/>
      <c r="OL39" s="88"/>
      <c r="OM39" s="88"/>
      <c r="ON39" s="88"/>
      <c r="OO39" s="88"/>
      <c r="OP39" s="88"/>
      <c r="OQ39" s="88"/>
      <c r="OR39" s="88"/>
      <c r="OS39" s="88"/>
      <c r="OT39" s="88"/>
      <c r="OU39" s="88"/>
      <c r="OV39" s="88"/>
      <c r="OW39" s="88"/>
      <c r="OX39" s="88"/>
      <c r="OY39" s="88"/>
      <c r="OZ39" s="88"/>
      <c r="PA39" s="88"/>
      <c r="PB39" s="88"/>
      <c r="PC39" s="88"/>
      <c r="PD39" s="88"/>
      <c r="PE39" s="88"/>
      <c r="PF39" s="88"/>
      <c r="PG39" s="88"/>
      <c r="PH39" s="88"/>
      <c r="PI39" s="88"/>
      <c r="PJ39" s="88"/>
      <c r="PK39" s="88"/>
      <c r="PL39" s="88"/>
      <c r="PM39" s="88"/>
      <c r="PN39" s="88"/>
      <c r="PO39" s="88"/>
      <c r="PP39" s="88"/>
      <c r="PQ39" s="88"/>
      <c r="PR39" s="88"/>
      <c r="PS39" s="88"/>
      <c r="PT39" s="88"/>
      <c r="PU39" s="88"/>
      <c r="PV39" s="88"/>
      <c r="PW39" s="88"/>
      <c r="PX39" s="88"/>
      <c r="PY39" s="88"/>
      <c r="PZ39" s="88"/>
      <c r="QA39" s="88"/>
      <c r="QB39" s="88"/>
      <c r="QC39" s="88"/>
      <c r="QD39" s="88"/>
      <c r="QE39" s="88"/>
      <c r="QF39" s="88"/>
      <c r="QG39" s="88"/>
      <c r="QH39" s="88"/>
      <c r="QI39" s="88"/>
      <c r="QJ39" s="88"/>
      <c r="QK39" s="88"/>
      <c r="QL39" s="88"/>
      <c r="QM39" s="88"/>
      <c r="QN39" s="88"/>
      <c r="QO39" s="88"/>
      <c r="QP39" s="88"/>
      <c r="QQ39" s="88"/>
      <c r="QR39" s="88"/>
      <c r="QS39" s="88"/>
      <c r="QT39" s="88"/>
      <c r="QU39" s="88"/>
      <c r="QV39" s="88"/>
      <c r="QW39" s="88"/>
      <c r="QX39" s="88"/>
      <c r="QY39" s="88"/>
    </row>
    <row r="40" spans="1:467" x14ac:dyDescent="0.3">
      <c r="A40" s="87"/>
      <c r="B40" s="88"/>
      <c r="C40" s="89"/>
      <c r="D40" s="88"/>
      <c r="E40" s="88"/>
      <c r="F40" s="87"/>
      <c r="G40" s="88"/>
      <c r="H40" s="88"/>
      <c r="I40" s="88"/>
      <c r="J40" s="88"/>
      <c r="K40" s="88"/>
      <c r="L40" s="88"/>
      <c r="M40" s="90"/>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c r="IW40" s="88"/>
      <c r="IX40" s="88"/>
      <c r="IY40" s="88"/>
      <c r="IZ40" s="88"/>
      <c r="JA40" s="88"/>
      <c r="JB40" s="88"/>
      <c r="JC40" s="88"/>
      <c r="JD40" s="88"/>
      <c r="JE40" s="88"/>
      <c r="JF40" s="88"/>
      <c r="JG40" s="88"/>
      <c r="JH40" s="88"/>
      <c r="JI40" s="88"/>
      <c r="JJ40" s="88"/>
      <c r="JK40" s="88"/>
      <c r="JL40" s="88"/>
      <c r="JM40" s="88"/>
      <c r="JN40" s="88"/>
      <c r="JO40" s="88"/>
      <c r="JP40" s="88"/>
      <c r="JQ40" s="88"/>
      <c r="JR40" s="88"/>
      <c r="JS40" s="88"/>
      <c r="JT40" s="88"/>
      <c r="JU40" s="88"/>
      <c r="JV40" s="88"/>
      <c r="JW40" s="88"/>
      <c r="JX40" s="88"/>
      <c r="JY40" s="88"/>
      <c r="JZ40" s="88"/>
      <c r="KA40" s="88"/>
      <c r="KB40" s="88"/>
      <c r="KC40" s="88"/>
      <c r="KD40" s="88"/>
      <c r="KE40" s="88"/>
      <c r="KF40" s="88"/>
      <c r="KG40" s="88"/>
      <c r="KH40" s="88"/>
      <c r="KI40" s="88"/>
      <c r="KJ40" s="88"/>
      <c r="KK40" s="88"/>
      <c r="KL40" s="88"/>
      <c r="KM40" s="88"/>
      <c r="KN40" s="88"/>
      <c r="KO40" s="88"/>
      <c r="KP40" s="88"/>
      <c r="KQ40" s="88"/>
      <c r="KR40" s="88"/>
      <c r="KS40" s="88"/>
      <c r="KT40" s="88"/>
      <c r="KU40" s="88"/>
      <c r="KV40" s="88"/>
      <c r="KW40" s="88"/>
      <c r="KX40" s="88"/>
      <c r="KY40" s="88"/>
      <c r="KZ40" s="88"/>
      <c r="LA40" s="88"/>
      <c r="LB40" s="88"/>
      <c r="LC40" s="88"/>
      <c r="LD40" s="88"/>
      <c r="LE40" s="88"/>
      <c r="LF40" s="88"/>
      <c r="LG40" s="88"/>
      <c r="LH40" s="88"/>
      <c r="LI40" s="88"/>
      <c r="LJ40" s="88"/>
      <c r="LK40" s="88"/>
      <c r="LL40" s="88"/>
      <c r="LM40" s="88"/>
      <c r="LN40" s="88"/>
      <c r="LO40" s="88"/>
      <c r="LP40" s="88"/>
      <c r="LQ40" s="88"/>
      <c r="LR40" s="88"/>
      <c r="LS40" s="88"/>
      <c r="LT40" s="88"/>
      <c r="LU40" s="88"/>
      <c r="LV40" s="88"/>
      <c r="LW40" s="88"/>
      <c r="LX40" s="88"/>
      <c r="LY40" s="88"/>
      <c r="LZ40" s="88"/>
      <c r="MA40" s="88"/>
      <c r="MB40" s="88"/>
      <c r="MC40" s="88"/>
      <c r="MD40" s="88"/>
      <c r="ME40" s="88"/>
      <c r="MF40" s="88"/>
      <c r="MG40" s="88"/>
      <c r="MH40" s="88"/>
      <c r="MI40" s="88"/>
      <c r="MJ40" s="88"/>
      <c r="MK40" s="88"/>
      <c r="ML40" s="88"/>
      <c r="MM40" s="88"/>
      <c r="MN40" s="88"/>
      <c r="MO40" s="88"/>
      <c r="MP40" s="88"/>
      <c r="MQ40" s="88"/>
      <c r="MR40" s="88"/>
      <c r="MS40" s="88"/>
      <c r="MT40" s="88"/>
      <c r="MU40" s="88"/>
      <c r="MV40" s="88"/>
      <c r="MW40" s="88"/>
      <c r="MX40" s="88"/>
      <c r="MY40" s="88"/>
      <c r="MZ40" s="88"/>
      <c r="NA40" s="88"/>
      <c r="NB40" s="88"/>
      <c r="NC40" s="88"/>
      <c r="ND40" s="88"/>
      <c r="NE40" s="88"/>
      <c r="NF40" s="88"/>
      <c r="NG40" s="88"/>
      <c r="NH40" s="88"/>
      <c r="NI40" s="88"/>
      <c r="NJ40" s="88"/>
      <c r="NK40" s="88"/>
      <c r="NL40" s="88"/>
      <c r="NM40" s="88"/>
      <c r="NN40" s="88"/>
      <c r="NO40" s="88"/>
      <c r="NP40" s="88"/>
      <c r="NQ40" s="88"/>
      <c r="NR40" s="88"/>
      <c r="NS40" s="88"/>
      <c r="NT40" s="88"/>
      <c r="NU40" s="88"/>
      <c r="NV40" s="88"/>
      <c r="NW40" s="88"/>
      <c r="NX40" s="88"/>
      <c r="NY40" s="88"/>
      <c r="NZ40" s="88"/>
      <c r="OA40" s="88"/>
      <c r="OB40" s="88"/>
      <c r="OC40" s="88"/>
      <c r="OD40" s="88"/>
      <c r="OE40" s="88"/>
      <c r="OF40" s="88"/>
      <c r="OG40" s="88"/>
      <c r="OH40" s="88"/>
      <c r="OI40" s="88"/>
      <c r="OJ40" s="88"/>
      <c r="OK40" s="88"/>
      <c r="OL40" s="88"/>
      <c r="OM40" s="88"/>
      <c r="ON40" s="88"/>
      <c r="OO40" s="88"/>
      <c r="OP40" s="88"/>
      <c r="OQ40" s="88"/>
      <c r="OR40" s="88"/>
      <c r="OS40" s="88"/>
      <c r="OT40" s="88"/>
      <c r="OU40" s="88"/>
      <c r="OV40" s="88"/>
      <c r="OW40" s="88"/>
      <c r="OX40" s="88"/>
      <c r="OY40" s="88"/>
      <c r="OZ40" s="88"/>
      <c r="PA40" s="88"/>
      <c r="PB40" s="88"/>
      <c r="PC40" s="88"/>
      <c r="PD40" s="88"/>
      <c r="PE40" s="88"/>
      <c r="PF40" s="88"/>
      <c r="PG40" s="88"/>
      <c r="PH40" s="88"/>
      <c r="PI40" s="88"/>
      <c r="PJ40" s="88"/>
      <c r="PK40" s="88"/>
      <c r="PL40" s="88"/>
      <c r="PM40" s="88"/>
      <c r="PN40" s="88"/>
      <c r="PO40" s="88"/>
      <c r="PP40" s="88"/>
      <c r="PQ40" s="88"/>
      <c r="PR40" s="88"/>
      <c r="PS40" s="88"/>
      <c r="PT40" s="88"/>
      <c r="PU40" s="88"/>
      <c r="PV40" s="88"/>
      <c r="PW40" s="88"/>
      <c r="PX40" s="88"/>
      <c r="PY40" s="88"/>
      <c r="PZ40" s="88"/>
      <c r="QA40" s="88"/>
      <c r="QB40" s="88"/>
      <c r="QC40" s="88"/>
      <c r="QD40" s="88"/>
      <c r="QE40" s="88"/>
      <c r="QF40" s="88"/>
      <c r="QG40" s="88"/>
      <c r="QH40" s="88"/>
      <c r="QI40" s="88"/>
      <c r="QJ40" s="88"/>
      <c r="QK40" s="88"/>
      <c r="QL40" s="88"/>
      <c r="QM40" s="88"/>
      <c r="QN40" s="88"/>
      <c r="QO40" s="88"/>
      <c r="QP40" s="88"/>
      <c r="QQ40" s="88"/>
      <c r="QR40" s="88"/>
      <c r="QS40" s="88"/>
      <c r="QT40" s="88"/>
      <c r="QU40" s="88"/>
      <c r="QV40" s="88"/>
      <c r="QW40" s="88"/>
      <c r="QX40" s="88"/>
      <c r="QY40" s="88"/>
    </row>
    <row r="41" spans="1:467" x14ac:dyDescent="0.3">
      <c r="A41" s="87"/>
      <c r="B41" s="88"/>
      <c r="C41" s="89"/>
      <c r="D41" s="88"/>
      <c r="E41" s="88"/>
      <c r="F41" s="87"/>
      <c r="G41" s="88"/>
      <c r="H41" s="88"/>
      <c r="I41" s="88"/>
      <c r="J41" s="88"/>
      <c r="K41" s="88"/>
      <c r="L41" s="88"/>
      <c r="M41" s="90"/>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c r="IX41" s="88"/>
      <c r="IY41" s="88"/>
      <c r="IZ41" s="88"/>
      <c r="JA41" s="88"/>
      <c r="JB41" s="88"/>
      <c r="JC41" s="88"/>
      <c r="JD41" s="88"/>
      <c r="JE41" s="88"/>
      <c r="JF41" s="88"/>
      <c r="JG41" s="88"/>
      <c r="JH41" s="88"/>
      <c r="JI41" s="88"/>
      <c r="JJ41" s="88"/>
      <c r="JK41" s="88"/>
      <c r="JL41" s="88"/>
      <c r="JM41" s="88"/>
      <c r="JN41" s="88"/>
      <c r="JO41" s="88"/>
      <c r="JP41" s="88"/>
      <c r="JQ41" s="88"/>
      <c r="JR41" s="88"/>
      <c r="JS41" s="88"/>
      <c r="JT41" s="88"/>
      <c r="JU41" s="88"/>
      <c r="JV41" s="88"/>
      <c r="JW41" s="88"/>
      <c r="JX41" s="88"/>
      <c r="JY41" s="88"/>
      <c r="JZ41" s="88"/>
      <c r="KA41" s="88"/>
      <c r="KB41" s="88"/>
      <c r="KC41" s="88"/>
      <c r="KD41" s="88"/>
      <c r="KE41" s="88"/>
      <c r="KF41" s="88"/>
      <c r="KG41" s="88"/>
      <c r="KH41" s="88"/>
      <c r="KI41" s="88"/>
      <c r="KJ41" s="88"/>
      <c r="KK41" s="88"/>
      <c r="KL41" s="88"/>
      <c r="KM41" s="88"/>
      <c r="KN41" s="88"/>
      <c r="KO41" s="88"/>
      <c r="KP41" s="88"/>
      <c r="KQ41" s="88"/>
      <c r="KR41" s="88"/>
      <c r="KS41" s="88"/>
      <c r="KT41" s="88"/>
      <c r="KU41" s="88"/>
      <c r="KV41" s="88"/>
      <c r="KW41" s="88"/>
      <c r="KX41" s="88"/>
      <c r="KY41" s="88"/>
      <c r="KZ41" s="88"/>
      <c r="LA41" s="88"/>
      <c r="LB41" s="88"/>
      <c r="LC41" s="88"/>
      <c r="LD41" s="88"/>
      <c r="LE41" s="88"/>
      <c r="LF41" s="88"/>
      <c r="LG41" s="88"/>
      <c r="LH41" s="88"/>
      <c r="LI41" s="88"/>
      <c r="LJ41" s="88"/>
      <c r="LK41" s="88"/>
      <c r="LL41" s="88"/>
      <c r="LM41" s="88"/>
      <c r="LN41" s="88"/>
      <c r="LO41" s="88"/>
      <c r="LP41" s="88"/>
      <c r="LQ41" s="88"/>
      <c r="LR41" s="88"/>
      <c r="LS41" s="88"/>
      <c r="LT41" s="88"/>
      <c r="LU41" s="88"/>
      <c r="LV41" s="88"/>
      <c r="LW41" s="88"/>
      <c r="LX41" s="88"/>
      <c r="LY41" s="88"/>
      <c r="LZ41" s="88"/>
      <c r="MA41" s="88"/>
      <c r="MB41" s="88"/>
      <c r="MC41" s="88"/>
      <c r="MD41" s="88"/>
      <c r="ME41" s="88"/>
      <c r="MF41" s="88"/>
      <c r="MG41" s="88"/>
      <c r="MH41" s="88"/>
      <c r="MI41" s="88"/>
      <c r="MJ41" s="88"/>
      <c r="MK41" s="88"/>
      <c r="ML41" s="88"/>
      <c r="MM41" s="88"/>
      <c r="MN41" s="88"/>
      <c r="MO41" s="88"/>
      <c r="MP41" s="88"/>
      <c r="MQ41" s="88"/>
      <c r="MR41" s="88"/>
      <c r="MS41" s="88"/>
      <c r="MT41" s="88"/>
      <c r="MU41" s="88"/>
      <c r="MV41" s="88"/>
      <c r="MW41" s="88"/>
      <c r="MX41" s="88"/>
      <c r="MY41" s="88"/>
      <c r="MZ41" s="88"/>
      <c r="NA41" s="88"/>
      <c r="NB41" s="88"/>
      <c r="NC41" s="88"/>
      <c r="ND41" s="88"/>
      <c r="NE41" s="88"/>
      <c r="NF41" s="88"/>
      <c r="NG41" s="88"/>
      <c r="NH41" s="88"/>
      <c r="NI41" s="88"/>
      <c r="NJ41" s="88"/>
      <c r="NK41" s="88"/>
      <c r="NL41" s="88"/>
      <c r="NM41" s="88"/>
      <c r="NN41" s="88"/>
      <c r="NO41" s="88"/>
      <c r="NP41" s="88"/>
      <c r="NQ41" s="88"/>
      <c r="NR41" s="88"/>
      <c r="NS41" s="88"/>
      <c r="NT41" s="88"/>
      <c r="NU41" s="88"/>
      <c r="NV41" s="88"/>
      <c r="NW41" s="88"/>
      <c r="NX41" s="88"/>
      <c r="NY41" s="88"/>
      <c r="NZ41" s="88"/>
      <c r="OA41" s="88"/>
      <c r="OB41" s="88"/>
      <c r="OC41" s="88"/>
      <c r="OD41" s="88"/>
      <c r="OE41" s="88"/>
      <c r="OF41" s="88"/>
      <c r="OG41" s="88"/>
      <c r="OH41" s="88"/>
      <c r="OI41" s="88"/>
      <c r="OJ41" s="88"/>
      <c r="OK41" s="88"/>
      <c r="OL41" s="88"/>
      <c r="OM41" s="88"/>
      <c r="ON41" s="88"/>
      <c r="OO41" s="88"/>
      <c r="OP41" s="88"/>
      <c r="OQ41" s="88"/>
      <c r="OR41" s="88"/>
      <c r="OS41" s="88"/>
      <c r="OT41" s="88"/>
      <c r="OU41" s="88"/>
      <c r="OV41" s="88"/>
      <c r="OW41" s="88"/>
      <c r="OX41" s="88"/>
      <c r="OY41" s="88"/>
      <c r="OZ41" s="88"/>
      <c r="PA41" s="88"/>
      <c r="PB41" s="88"/>
      <c r="PC41" s="88"/>
      <c r="PD41" s="88"/>
      <c r="PE41" s="88"/>
      <c r="PF41" s="88"/>
      <c r="PG41" s="88"/>
      <c r="PH41" s="88"/>
      <c r="PI41" s="88"/>
      <c r="PJ41" s="88"/>
      <c r="PK41" s="88"/>
      <c r="PL41" s="88"/>
      <c r="PM41" s="88"/>
      <c r="PN41" s="88"/>
      <c r="PO41" s="88"/>
      <c r="PP41" s="88"/>
      <c r="PQ41" s="88"/>
      <c r="PR41" s="88"/>
      <c r="PS41" s="88"/>
      <c r="PT41" s="88"/>
      <c r="PU41" s="88"/>
      <c r="PV41" s="88"/>
      <c r="PW41" s="88"/>
      <c r="PX41" s="88"/>
      <c r="PY41" s="88"/>
      <c r="PZ41" s="88"/>
      <c r="QA41" s="88"/>
      <c r="QB41" s="88"/>
      <c r="QC41" s="88"/>
      <c r="QD41" s="88"/>
      <c r="QE41" s="88"/>
      <c r="QF41" s="88"/>
      <c r="QG41" s="88"/>
      <c r="QH41" s="88"/>
      <c r="QI41" s="88"/>
      <c r="QJ41" s="88"/>
      <c r="QK41" s="88"/>
      <c r="QL41" s="88"/>
      <c r="QM41" s="88"/>
      <c r="QN41" s="88"/>
      <c r="QO41" s="88"/>
      <c r="QP41" s="88"/>
      <c r="QQ41" s="88"/>
      <c r="QR41" s="88"/>
      <c r="QS41" s="88"/>
      <c r="QT41" s="88"/>
      <c r="QU41" s="88"/>
      <c r="QV41" s="88"/>
      <c r="QW41" s="88"/>
      <c r="QX41" s="88"/>
      <c r="QY41" s="88"/>
    </row>
    <row r="42" spans="1:467" x14ac:dyDescent="0.3">
      <c r="A42" s="87"/>
      <c r="B42" s="88"/>
      <c r="C42" s="89"/>
      <c r="D42" s="88"/>
      <c r="E42" s="88"/>
      <c r="F42" s="87"/>
      <c r="G42" s="88"/>
      <c r="H42" s="88"/>
      <c r="I42" s="88"/>
      <c r="J42" s="88"/>
      <c r="K42" s="88"/>
      <c r="L42" s="88"/>
      <c r="M42" s="90"/>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c r="IW42" s="88"/>
      <c r="IX42" s="88"/>
      <c r="IY42" s="88"/>
      <c r="IZ42" s="88"/>
      <c r="JA42" s="88"/>
      <c r="JB42" s="88"/>
      <c r="JC42" s="88"/>
      <c r="JD42" s="88"/>
      <c r="JE42" s="88"/>
      <c r="JF42" s="88"/>
      <c r="JG42" s="88"/>
      <c r="JH42" s="88"/>
      <c r="JI42" s="88"/>
      <c r="JJ42" s="88"/>
      <c r="JK42" s="88"/>
      <c r="JL42" s="88"/>
      <c r="JM42" s="88"/>
      <c r="JN42" s="88"/>
      <c r="JO42" s="88"/>
      <c r="JP42" s="88"/>
      <c r="JQ42" s="88"/>
      <c r="JR42" s="88"/>
      <c r="JS42" s="88"/>
      <c r="JT42" s="88"/>
      <c r="JU42" s="88"/>
      <c r="JV42" s="88"/>
      <c r="JW42" s="88"/>
      <c r="JX42" s="88"/>
      <c r="JY42" s="88"/>
      <c r="JZ42" s="88"/>
      <c r="KA42" s="88"/>
      <c r="KB42" s="88"/>
      <c r="KC42" s="88"/>
      <c r="KD42" s="88"/>
      <c r="KE42" s="88"/>
      <c r="KF42" s="88"/>
      <c r="KG42" s="88"/>
      <c r="KH42" s="88"/>
      <c r="KI42" s="88"/>
      <c r="KJ42" s="88"/>
      <c r="KK42" s="88"/>
      <c r="KL42" s="88"/>
      <c r="KM42" s="88"/>
      <c r="KN42" s="88"/>
      <c r="KO42" s="88"/>
      <c r="KP42" s="88"/>
      <c r="KQ42" s="88"/>
      <c r="KR42" s="88"/>
      <c r="KS42" s="88"/>
      <c r="KT42" s="88"/>
      <c r="KU42" s="88"/>
      <c r="KV42" s="88"/>
      <c r="KW42" s="88"/>
      <c r="KX42" s="88"/>
      <c r="KY42" s="88"/>
      <c r="KZ42" s="88"/>
      <c r="LA42" s="88"/>
      <c r="LB42" s="88"/>
      <c r="LC42" s="88"/>
      <c r="LD42" s="88"/>
      <c r="LE42" s="88"/>
      <c r="LF42" s="88"/>
      <c r="LG42" s="88"/>
      <c r="LH42" s="88"/>
      <c r="LI42" s="88"/>
      <c r="LJ42" s="88"/>
      <c r="LK42" s="88"/>
      <c r="LL42" s="88"/>
      <c r="LM42" s="88"/>
      <c r="LN42" s="88"/>
      <c r="LO42" s="88"/>
      <c r="LP42" s="88"/>
      <c r="LQ42" s="88"/>
      <c r="LR42" s="88"/>
      <c r="LS42" s="88"/>
      <c r="LT42" s="88"/>
      <c r="LU42" s="88"/>
      <c r="LV42" s="88"/>
      <c r="LW42" s="88"/>
      <c r="LX42" s="88"/>
      <c r="LY42" s="88"/>
      <c r="LZ42" s="88"/>
      <c r="MA42" s="88"/>
      <c r="MB42" s="88"/>
      <c r="MC42" s="88"/>
      <c r="MD42" s="88"/>
      <c r="ME42" s="88"/>
      <c r="MF42" s="88"/>
      <c r="MG42" s="88"/>
      <c r="MH42" s="88"/>
      <c r="MI42" s="88"/>
      <c r="MJ42" s="88"/>
      <c r="MK42" s="88"/>
      <c r="ML42" s="88"/>
      <c r="MM42" s="88"/>
      <c r="MN42" s="88"/>
      <c r="MO42" s="88"/>
      <c r="MP42" s="88"/>
      <c r="MQ42" s="88"/>
      <c r="MR42" s="88"/>
      <c r="MS42" s="88"/>
      <c r="MT42" s="88"/>
      <c r="MU42" s="88"/>
      <c r="MV42" s="88"/>
      <c r="MW42" s="88"/>
      <c r="MX42" s="88"/>
      <c r="MY42" s="88"/>
      <c r="MZ42" s="88"/>
      <c r="NA42" s="88"/>
      <c r="NB42" s="88"/>
      <c r="NC42" s="88"/>
      <c r="ND42" s="88"/>
      <c r="NE42" s="88"/>
      <c r="NF42" s="88"/>
      <c r="NG42" s="88"/>
      <c r="NH42" s="88"/>
      <c r="NI42" s="88"/>
      <c r="NJ42" s="88"/>
      <c r="NK42" s="88"/>
      <c r="NL42" s="88"/>
      <c r="NM42" s="88"/>
      <c r="NN42" s="88"/>
      <c r="NO42" s="88"/>
      <c r="NP42" s="88"/>
      <c r="NQ42" s="88"/>
      <c r="NR42" s="88"/>
      <c r="NS42" s="88"/>
      <c r="NT42" s="88"/>
      <c r="NU42" s="88"/>
      <c r="NV42" s="88"/>
      <c r="NW42" s="88"/>
      <c r="NX42" s="88"/>
      <c r="NY42" s="88"/>
      <c r="NZ42" s="88"/>
      <c r="OA42" s="88"/>
      <c r="OB42" s="88"/>
      <c r="OC42" s="88"/>
      <c r="OD42" s="88"/>
      <c r="OE42" s="88"/>
      <c r="OF42" s="88"/>
      <c r="OG42" s="88"/>
      <c r="OH42" s="88"/>
      <c r="OI42" s="88"/>
      <c r="OJ42" s="88"/>
      <c r="OK42" s="88"/>
      <c r="OL42" s="88"/>
      <c r="OM42" s="88"/>
      <c r="ON42" s="88"/>
      <c r="OO42" s="88"/>
      <c r="OP42" s="88"/>
      <c r="OQ42" s="88"/>
      <c r="OR42" s="88"/>
      <c r="OS42" s="88"/>
      <c r="OT42" s="88"/>
      <c r="OU42" s="88"/>
      <c r="OV42" s="88"/>
      <c r="OW42" s="88"/>
      <c r="OX42" s="88"/>
      <c r="OY42" s="88"/>
      <c r="OZ42" s="88"/>
      <c r="PA42" s="88"/>
      <c r="PB42" s="88"/>
      <c r="PC42" s="88"/>
      <c r="PD42" s="88"/>
      <c r="PE42" s="88"/>
      <c r="PF42" s="88"/>
      <c r="PG42" s="88"/>
      <c r="PH42" s="88"/>
      <c r="PI42" s="88"/>
      <c r="PJ42" s="88"/>
      <c r="PK42" s="88"/>
      <c r="PL42" s="88"/>
      <c r="PM42" s="88"/>
      <c r="PN42" s="88"/>
      <c r="PO42" s="88"/>
      <c r="PP42" s="88"/>
      <c r="PQ42" s="88"/>
      <c r="PR42" s="88"/>
      <c r="PS42" s="88"/>
      <c r="PT42" s="88"/>
      <c r="PU42" s="88"/>
      <c r="PV42" s="88"/>
      <c r="PW42" s="88"/>
      <c r="PX42" s="88"/>
      <c r="PY42" s="88"/>
      <c r="PZ42" s="88"/>
      <c r="QA42" s="88"/>
      <c r="QB42" s="88"/>
      <c r="QC42" s="88"/>
      <c r="QD42" s="88"/>
      <c r="QE42" s="88"/>
      <c r="QF42" s="88"/>
      <c r="QG42" s="88"/>
      <c r="QH42" s="88"/>
      <c r="QI42" s="88"/>
      <c r="QJ42" s="88"/>
      <c r="QK42" s="88"/>
      <c r="QL42" s="88"/>
      <c r="QM42" s="88"/>
      <c r="QN42" s="88"/>
      <c r="QO42" s="88"/>
      <c r="QP42" s="88"/>
      <c r="QQ42" s="88"/>
      <c r="QR42" s="88"/>
      <c r="QS42" s="88"/>
      <c r="QT42" s="88"/>
      <c r="QU42" s="88"/>
      <c r="QV42" s="88"/>
      <c r="QW42" s="88"/>
      <c r="QX42" s="88"/>
      <c r="QY42" s="88"/>
    </row>
    <row r="43" spans="1:467" x14ac:dyDescent="0.3">
      <c r="A43" s="87"/>
      <c r="B43" s="88"/>
      <c r="C43" s="89"/>
      <c r="D43" s="88"/>
      <c r="E43" s="88"/>
      <c r="F43" s="87"/>
      <c r="G43" s="88"/>
      <c r="H43" s="88"/>
      <c r="I43" s="88"/>
      <c r="J43" s="88"/>
      <c r="K43" s="88"/>
      <c r="L43" s="88"/>
      <c r="M43" s="90"/>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c r="IX43" s="88"/>
      <c r="IY43" s="88"/>
      <c r="IZ43" s="88"/>
      <c r="JA43" s="88"/>
      <c r="JB43" s="88"/>
      <c r="JC43" s="88"/>
      <c r="JD43" s="88"/>
      <c r="JE43" s="88"/>
      <c r="JF43" s="88"/>
      <c r="JG43" s="88"/>
      <c r="JH43" s="88"/>
      <c r="JI43" s="88"/>
      <c r="JJ43" s="88"/>
      <c r="JK43" s="88"/>
      <c r="JL43" s="88"/>
      <c r="JM43" s="88"/>
      <c r="JN43" s="88"/>
      <c r="JO43" s="88"/>
      <c r="JP43" s="88"/>
      <c r="JQ43" s="88"/>
      <c r="JR43" s="88"/>
      <c r="JS43" s="88"/>
      <c r="JT43" s="88"/>
      <c r="JU43" s="88"/>
      <c r="JV43" s="88"/>
      <c r="JW43" s="88"/>
      <c r="JX43" s="88"/>
      <c r="JY43" s="88"/>
      <c r="JZ43" s="88"/>
      <c r="KA43" s="88"/>
      <c r="KB43" s="88"/>
      <c r="KC43" s="88"/>
      <c r="KD43" s="88"/>
      <c r="KE43" s="88"/>
      <c r="KF43" s="88"/>
      <c r="KG43" s="88"/>
      <c r="KH43" s="88"/>
      <c r="KI43" s="88"/>
      <c r="KJ43" s="88"/>
      <c r="KK43" s="88"/>
      <c r="KL43" s="88"/>
      <c r="KM43" s="88"/>
      <c r="KN43" s="88"/>
      <c r="KO43" s="88"/>
      <c r="KP43" s="88"/>
      <c r="KQ43" s="88"/>
      <c r="KR43" s="88"/>
      <c r="KS43" s="88"/>
      <c r="KT43" s="88"/>
      <c r="KU43" s="88"/>
      <c r="KV43" s="88"/>
      <c r="KW43" s="88"/>
      <c r="KX43" s="88"/>
      <c r="KY43" s="88"/>
      <c r="KZ43" s="88"/>
      <c r="LA43" s="88"/>
      <c r="LB43" s="88"/>
      <c r="LC43" s="88"/>
      <c r="LD43" s="88"/>
      <c r="LE43" s="88"/>
      <c r="LF43" s="88"/>
      <c r="LG43" s="88"/>
      <c r="LH43" s="88"/>
      <c r="LI43" s="88"/>
      <c r="LJ43" s="88"/>
      <c r="LK43" s="88"/>
      <c r="LL43" s="88"/>
      <c r="LM43" s="88"/>
      <c r="LN43" s="88"/>
      <c r="LO43" s="88"/>
      <c r="LP43" s="88"/>
      <c r="LQ43" s="88"/>
      <c r="LR43" s="88"/>
      <c r="LS43" s="88"/>
      <c r="LT43" s="88"/>
      <c r="LU43" s="88"/>
      <c r="LV43" s="88"/>
      <c r="LW43" s="88"/>
      <c r="LX43" s="88"/>
      <c r="LY43" s="88"/>
      <c r="LZ43" s="88"/>
      <c r="MA43" s="88"/>
      <c r="MB43" s="88"/>
      <c r="MC43" s="88"/>
      <c r="MD43" s="88"/>
      <c r="ME43" s="88"/>
      <c r="MF43" s="88"/>
      <c r="MG43" s="88"/>
      <c r="MH43" s="88"/>
      <c r="MI43" s="88"/>
      <c r="MJ43" s="88"/>
      <c r="MK43" s="88"/>
      <c r="ML43" s="88"/>
      <c r="MM43" s="88"/>
      <c r="MN43" s="88"/>
      <c r="MO43" s="88"/>
      <c r="MP43" s="88"/>
      <c r="MQ43" s="88"/>
      <c r="MR43" s="88"/>
      <c r="MS43" s="88"/>
      <c r="MT43" s="88"/>
      <c r="MU43" s="88"/>
      <c r="MV43" s="88"/>
      <c r="MW43" s="88"/>
      <c r="MX43" s="88"/>
      <c r="MY43" s="88"/>
      <c r="MZ43" s="88"/>
      <c r="NA43" s="88"/>
      <c r="NB43" s="88"/>
      <c r="NC43" s="88"/>
      <c r="ND43" s="88"/>
      <c r="NE43" s="88"/>
      <c r="NF43" s="88"/>
      <c r="NG43" s="88"/>
      <c r="NH43" s="88"/>
      <c r="NI43" s="88"/>
      <c r="NJ43" s="88"/>
      <c r="NK43" s="88"/>
      <c r="NL43" s="88"/>
      <c r="NM43" s="88"/>
      <c r="NN43" s="88"/>
      <c r="NO43" s="88"/>
      <c r="NP43" s="88"/>
      <c r="NQ43" s="88"/>
      <c r="NR43" s="88"/>
      <c r="NS43" s="88"/>
      <c r="NT43" s="88"/>
      <c r="NU43" s="88"/>
      <c r="NV43" s="88"/>
      <c r="NW43" s="88"/>
      <c r="NX43" s="88"/>
      <c r="NY43" s="88"/>
      <c r="NZ43" s="88"/>
      <c r="OA43" s="88"/>
      <c r="OB43" s="88"/>
      <c r="OC43" s="88"/>
      <c r="OD43" s="88"/>
      <c r="OE43" s="88"/>
      <c r="OF43" s="88"/>
      <c r="OG43" s="88"/>
      <c r="OH43" s="88"/>
      <c r="OI43" s="88"/>
      <c r="OJ43" s="88"/>
      <c r="OK43" s="88"/>
      <c r="OL43" s="88"/>
      <c r="OM43" s="88"/>
      <c r="ON43" s="88"/>
      <c r="OO43" s="88"/>
      <c r="OP43" s="88"/>
      <c r="OQ43" s="88"/>
      <c r="OR43" s="88"/>
      <c r="OS43" s="88"/>
      <c r="OT43" s="88"/>
      <c r="OU43" s="88"/>
      <c r="OV43" s="88"/>
      <c r="OW43" s="88"/>
      <c r="OX43" s="88"/>
      <c r="OY43" s="88"/>
      <c r="OZ43" s="88"/>
      <c r="PA43" s="88"/>
      <c r="PB43" s="88"/>
      <c r="PC43" s="88"/>
      <c r="PD43" s="88"/>
      <c r="PE43" s="88"/>
      <c r="PF43" s="88"/>
      <c r="PG43" s="88"/>
      <c r="PH43" s="88"/>
      <c r="PI43" s="88"/>
      <c r="PJ43" s="88"/>
      <c r="PK43" s="88"/>
      <c r="PL43" s="88"/>
      <c r="PM43" s="88"/>
      <c r="PN43" s="88"/>
      <c r="PO43" s="88"/>
      <c r="PP43" s="88"/>
      <c r="PQ43" s="88"/>
      <c r="PR43" s="88"/>
      <c r="PS43" s="88"/>
      <c r="PT43" s="88"/>
      <c r="PU43" s="88"/>
      <c r="PV43" s="88"/>
      <c r="PW43" s="88"/>
      <c r="PX43" s="88"/>
      <c r="PY43" s="88"/>
      <c r="PZ43" s="88"/>
      <c r="QA43" s="88"/>
      <c r="QB43" s="88"/>
      <c r="QC43" s="88"/>
      <c r="QD43" s="88"/>
      <c r="QE43" s="88"/>
      <c r="QF43" s="88"/>
      <c r="QG43" s="88"/>
      <c r="QH43" s="88"/>
      <c r="QI43" s="88"/>
      <c r="QJ43" s="88"/>
      <c r="QK43" s="88"/>
      <c r="QL43" s="88"/>
      <c r="QM43" s="88"/>
      <c r="QN43" s="88"/>
      <c r="QO43" s="88"/>
      <c r="QP43" s="88"/>
      <c r="QQ43" s="88"/>
      <c r="QR43" s="88"/>
      <c r="QS43" s="88"/>
      <c r="QT43" s="88"/>
      <c r="QU43" s="88"/>
      <c r="QV43" s="88"/>
      <c r="QW43" s="88"/>
      <c r="QX43" s="88"/>
      <c r="QY43" s="88"/>
    </row>
    <row r="44" spans="1:467" x14ac:dyDescent="0.3">
      <c r="A44" s="87"/>
      <c r="B44" s="88"/>
      <c r="C44" s="89"/>
      <c r="D44" s="88"/>
      <c r="E44" s="88"/>
      <c r="F44" s="87"/>
      <c r="G44" s="88"/>
      <c r="H44" s="88"/>
      <c r="I44" s="88"/>
      <c r="J44" s="88"/>
      <c r="K44" s="88"/>
      <c r="L44" s="88"/>
      <c r="M44" s="90"/>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c r="IW44" s="88"/>
      <c r="IX44" s="88"/>
      <c r="IY44" s="88"/>
      <c r="IZ44" s="88"/>
      <c r="JA44" s="88"/>
      <c r="JB44" s="88"/>
      <c r="JC44" s="88"/>
      <c r="JD44" s="88"/>
      <c r="JE44" s="88"/>
      <c r="JF44" s="88"/>
      <c r="JG44" s="88"/>
      <c r="JH44" s="88"/>
      <c r="JI44" s="88"/>
      <c r="JJ44" s="88"/>
      <c r="JK44" s="88"/>
      <c r="JL44" s="88"/>
      <c r="JM44" s="88"/>
      <c r="JN44" s="88"/>
      <c r="JO44" s="88"/>
      <c r="JP44" s="88"/>
      <c r="JQ44" s="88"/>
      <c r="JR44" s="88"/>
      <c r="JS44" s="88"/>
      <c r="JT44" s="88"/>
      <c r="JU44" s="88"/>
      <c r="JV44" s="88"/>
      <c r="JW44" s="88"/>
      <c r="JX44" s="88"/>
      <c r="JY44" s="88"/>
      <c r="JZ44" s="88"/>
      <c r="KA44" s="88"/>
      <c r="KB44" s="88"/>
      <c r="KC44" s="88"/>
      <c r="KD44" s="88"/>
      <c r="KE44" s="88"/>
      <c r="KF44" s="88"/>
      <c r="KG44" s="88"/>
      <c r="KH44" s="88"/>
      <c r="KI44" s="88"/>
      <c r="KJ44" s="88"/>
      <c r="KK44" s="88"/>
      <c r="KL44" s="88"/>
      <c r="KM44" s="88"/>
      <c r="KN44" s="88"/>
      <c r="KO44" s="88"/>
      <c r="KP44" s="88"/>
      <c r="KQ44" s="88"/>
      <c r="KR44" s="88"/>
      <c r="KS44" s="88"/>
      <c r="KT44" s="88"/>
      <c r="KU44" s="88"/>
      <c r="KV44" s="88"/>
      <c r="KW44" s="88"/>
      <c r="KX44" s="88"/>
      <c r="KY44" s="88"/>
      <c r="KZ44" s="88"/>
      <c r="LA44" s="88"/>
      <c r="LB44" s="88"/>
      <c r="LC44" s="88"/>
      <c r="LD44" s="88"/>
      <c r="LE44" s="88"/>
      <c r="LF44" s="88"/>
      <c r="LG44" s="88"/>
      <c r="LH44" s="88"/>
      <c r="LI44" s="88"/>
      <c r="LJ44" s="88"/>
      <c r="LK44" s="88"/>
      <c r="LL44" s="88"/>
      <c r="LM44" s="88"/>
      <c r="LN44" s="88"/>
      <c r="LO44" s="88"/>
      <c r="LP44" s="88"/>
      <c r="LQ44" s="88"/>
      <c r="LR44" s="88"/>
      <c r="LS44" s="88"/>
      <c r="LT44" s="88"/>
      <c r="LU44" s="88"/>
      <c r="LV44" s="88"/>
      <c r="LW44" s="88"/>
      <c r="LX44" s="88"/>
      <c r="LY44" s="88"/>
      <c r="LZ44" s="88"/>
      <c r="MA44" s="88"/>
      <c r="MB44" s="88"/>
      <c r="MC44" s="88"/>
      <c r="MD44" s="88"/>
      <c r="ME44" s="88"/>
      <c r="MF44" s="88"/>
      <c r="MG44" s="88"/>
      <c r="MH44" s="88"/>
      <c r="MI44" s="88"/>
      <c r="MJ44" s="88"/>
      <c r="MK44" s="88"/>
      <c r="ML44" s="88"/>
      <c r="MM44" s="88"/>
      <c r="MN44" s="88"/>
      <c r="MO44" s="88"/>
      <c r="MP44" s="88"/>
      <c r="MQ44" s="88"/>
      <c r="MR44" s="88"/>
      <c r="MS44" s="88"/>
      <c r="MT44" s="88"/>
      <c r="MU44" s="88"/>
      <c r="MV44" s="88"/>
      <c r="MW44" s="88"/>
      <c r="MX44" s="88"/>
      <c r="MY44" s="88"/>
      <c r="MZ44" s="88"/>
      <c r="NA44" s="88"/>
      <c r="NB44" s="88"/>
      <c r="NC44" s="88"/>
      <c r="ND44" s="88"/>
      <c r="NE44" s="88"/>
      <c r="NF44" s="88"/>
      <c r="NG44" s="88"/>
      <c r="NH44" s="88"/>
      <c r="NI44" s="88"/>
      <c r="NJ44" s="88"/>
      <c r="NK44" s="88"/>
      <c r="NL44" s="88"/>
      <c r="NM44" s="88"/>
      <c r="NN44" s="88"/>
      <c r="NO44" s="88"/>
      <c r="NP44" s="88"/>
      <c r="NQ44" s="88"/>
      <c r="NR44" s="88"/>
      <c r="NS44" s="88"/>
      <c r="NT44" s="88"/>
      <c r="NU44" s="88"/>
      <c r="NV44" s="88"/>
      <c r="NW44" s="88"/>
      <c r="NX44" s="88"/>
      <c r="NY44" s="88"/>
      <c r="NZ44" s="88"/>
      <c r="OA44" s="88"/>
      <c r="OB44" s="88"/>
      <c r="OC44" s="88"/>
      <c r="OD44" s="88"/>
      <c r="OE44" s="88"/>
      <c r="OF44" s="88"/>
      <c r="OG44" s="88"/>
      <c r="OH44" s="88"/>
      <c r="OI44" s="88"/>
      <c r="OJ44" s="88"/>
      <c r="OK44" s="88"/>
      <c r="OL44" s="88"/>
      <c r="OM44" s="88"/>
      <c r="ON44" s="88"/>
      <c r="OO44" s="88"/>
      <c r="OP44" s="88"/>
      <c r="OQ44" s="88"/>
      <c r="OR44" s="88"/>
      <c r="OS44" s="88"/>
      <c r="OT44" s="88"/>
      <c r="OU44" s="88"/>
      <c r="OV44" s="88"/>
      <c r="OW44" s="88"/>
      <c r="OX44" s="88"/>
      <c r="OY44" s="88"/>
      <c r="OZ44" s="88"/>
      <c r="PA44" s="88"/>
      <c r="PB44" s="88"/>
      <c r="PC44" s="88"/>
      <c r="PD44" s="88"/>
      <c r="PE44" s="88"/>
      <c r="PF44" s="88"/>
      <c r="PG44" s="88"/>
      <c r="PH44" s="88"/>
      <c r="PI44" s="88"/>
      <c r="PJ44" s="88"/>
      <c r="PK44" s="88"/>
      <c r="PL44" s="88"/>
      <c r="PM44" s="88"/>
      <c r="PN44" s="88"/>
      <c r="PO44" s="88"/>
      <c r="PP44" s="88"/>
      <c r="PQ44" s="88"/>
      <c r="PR44" s="88"/>
      <c r="PS44" s="88"/>
      <c r="PT44" s="88"/>
      <c r="PU44" s="88"/>
      <c r="PV44" s="88"/>
      <c r="PW44" s="88"/>
      <c r="PX44" s="88"/>
      <c r="PY44" s="88"/>
      <c r="PZ44" s="88"/>
      <c r="QA44" s="88"/>
      <c r="QB44" s="88"/>
      <c r="QC44" s="88"/>
      <c r="QD44" s="88"/>
      <c r="QE44" s="88"/>
      <c r="QF44" s="88"/>
      <c r="QG44" s="88"/>
      <c r="QH44" s="88"/>
      <c r="QI44" s="88"/>
      <c r="QJ44" s="88"/>
      <c r="QK44" s="88"/>
      <c r="QL44" s="88"/>
      <c r="QM44" s="88"/>
      <c r="QN44" s="88"/>
      <c r="QO44" s="88"/>
      <c r="QP44" s="88"/>
      <c r="QQ44" s="88"/>
      <c r="QR44" s="88"/>
      <c r="QS44" s="88"/>
      <c r="QT44" s="88"/>
      <c r="QU44" s="88"/>
      <c r="QV44" s="88"/>
      <c r="QW44" s="88"/>
      <c r="QX44" s="88"/>
      <c r="QY44" s="88"/>
    </row>
    <row r="45" spans="1:467" x14ac:dyDescent="0.3">
      <c r="A45" s="87"/>
      <c r="B45" s="88"/>
      <c r="C45" s="89"/>
      <c r="D45" s="88"/>
      <c r="E45" s="88"/>
      <c r="F45" s="87"/>
      <c r="G45" s="88"/>
      <c r="H45" s="88"/>
      <c r="I45" s="88"/>
      <c r="J45" s="88"/>
      <c r="K45" s="88"/>
      <c r="L45" s="88"/>
      <c r="M45" s="90"/>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c r="IX45" s="88"/>
      <c r="IY45" s="88"/>
      <c r="IZ45" s="88"/>
      <c r="JA45" s="88"/>
      <c r="JB45" s="88"/>
      <c r="JC45" s="88"/>
      <c r="JD45" s="88"/>
      <c r="JE45" s="88"/>
      <c r="JF45" s="88"/>
      <c r="JG45" s="88"/>
      <c r="JH45" s="88"/>
      <c r="JI45" s="88"/>
      <c r="JJ45" s="88"/>
      <c r="JK45" s="88"/>
      <c r="JL45" s="88"/>
      <c r="JM45" s="88"/>
      <c r="JN45" s="88"/>
      <c r="JO45" s="88"/>
      <c r="JP45" s="88"/>
      <c r="JQ45" s="88"/>
      <c r="JR45" s="88"/>
      <c r="JS45" s="88"/>
      <c r="JT45" s="88"/>
      <c r="JU45" s="88"/>
      <c r="JV45" s="88"/>
      <c r="JW45" s="88"/>
      <c r="JX45" s="88"/>
      <c r="JY45" s="88"/>
      <c r="JZ45" s="88"/>
      <c r="KA45" s="88"/>
      <c r="KB45" s="88"/>
      <c r="KC45" s="88"/>
      <c r="KD45" s="88"/>
      <c r="KE45" s="88"/>
      <c r="KF45" s="88"/>
      <c r="KG45" s="88"/>
      <c r="KH45" s="88"/>
      <c r="KI45" s="88"/>
      <c r="KJ45" s="88"/>
      <c r="KK45" s="88"/>
      <c r="KL45" s="88"/>
      <c r="KM45" s="88"/>
      <c r="KN45" s="88"/>
      <c r="KO45" s="88"/>
      <c r="KP45" s="88"/>
      <c r="KQ45" s="88"/>
      <c r="KR45" s="88"/>
      <c r="KS45" s="88"/>
      <c r="KT45" s="88"/>
      <c r="KU45" s="88"/>
      <c r="KV45" s="88"/>
      <c r="KW45" s="88"/>
      <c r="KX45" s="88"/>
      <c r="KY45" s="88"/>
      <c r="KZ45" s="88"/>
      <c r="LA45" s="88"/>
      <c r="LB45" s="88"/>
      <c r="LC45" s="88"/>
      <c r="LD45" s="88"/>
      <c r="LE45" s="88"/>
      <c r="LF45" s="88"/>
      <c r="LG45" s="88"/>
      <c r="LH45" s="88"/>
      <c r="LI45" s="88"/>
      <c r="LJ45" s="88"/>
      <c r="LK45" s="88"/>
      <c r="LL45" s="88"/>
      <c r="LM45" s="88"/>
      <c r="LN45" s="88"/>
      <c r="LO45" s="88"/>
      <c r="LP45" s="88"/>
      <c r="LQ45" s="88"/>
      <c r="LR45" s="88"/>
      <c r="LS45" s="88"/>
      <c r="LT45" s="88"/>
      <c r="LU45" s="88"/>
      <c r="LV45" s="88"/>
      <c r="LW45" s="88"/>
      <c r="LX45" s="88"/>
      <c r="LY45" s="88"/>
      <c r="LZ45" s="88"/>
      <c r="MA45" s="88"/>
      <c r="MB45" s="88"/>
      <c r="MC45" s="88"/>
      <c r="MD45" s="88"/>
      <c r="ME45" s="88"/>
      <c r="MF45" s="88"/>
      <c r="MG45" s="88"/>
      <c r="MH45" s="88"/>
      <c r="MI45" s="88"/>
      <c r="MJ45" s="88"/>
      <c r="MK45" s="88"/>
      <c r="ML45" s="88"/>
      <c r="MM45" s="88"/>
      <c r="MN45" s="88"/>
      <c r="MO45" s="88"/>
      <c r="MP45" s="88"/>
      <c r="MQ45" s="88"/>
      <c r="MR45" s="88"/>
      <c r="MS45" s="88"/>
      <c r="MT45" s="88"/>
      <c r="MU45" s="88"/>
      <c r="MV45" s="88"/>
      <c r="MW45" s="88"/>
      <c r="MX45" s="88"/>
      <c r="MY45" s="88"/>
      <c r="MZ45" s="88"/>
      <c r="NA45" s="88"/>
      <c r="NB45" s="88"/>
      <c r="NC45" s="88"/>
      <c r="ND45" s="88"/>
      <c r="NE45" s="88"/>
      <c r="NF45" s="88"/>
      <c r="NG45" s="88"/>
      <c r="NH45" s="88"/>
      <c r="NI45" s="88"/>
      <c r="NJ45" s="88"/>
      <c r="NK45" s="88"/>
      <c r="NL45" s="88"/>
      <c r="NM45" s="88"/>
      <c r="NN45" s="88"/>
      <c r="NO45" s="88"/>
      <c r="NP45" s="88"/>
      <c r="NQ45" s="88"/>
      <c r="NR45" s="88"/>
      <c r="NS45" s="88"/>
      <c r="NT45" s="88"/>
      <c r="NU45" s="88"/>
      <c r="NV45" s="88"/>
      <c r="NW45" s="88"/>
      <c r="NX45" s="88"/>
      <c r="NY45" s="88"/>
      <c r="NZ45" s="88"/>
      <c r="OA45" s="88"/>
      <c r="OB45" s="88"/>
      <c r="OC45" s="88"/>
      <c r="OD45" s="88"/>
      <c r="OE45" s="88"/>
      <c r="OF45" s="88"/>
      <c r="OG45" s="88"/>
      <c r="OH45" s="88"/>
      <c r="OI45" s="88"/>
      <c r="OJ45" s="88"/>
      <c r="OK45" s="88"/>
      <c r="OL45" s="88"/>
      <c r="OM45" s="88"/>
      <c r="ON45" s="88"/>
      <c r="OO45" s="88"/>
      <c r="OP45" s="88"/>
      <c r="OQ45" s="88"/>
      <c r="OR45" s="88"/>
      <c r="OS45" s="88"/>
      <c r="OT45" s="88"/>
      <c r="OU45" s="88"/>
      <c r="OV45" s="88"/>
      <c r="OW45" s="88"/>
      <c r="OX45" s="88"/>
      <c r="OY45" s="88"/>
      <c r="OZ45" s="88"/>
      <c r="PA45" s="88"/>
      <c r="PB45" s="88"/>
      <c r="PC45" s="88"/>
      <c r="PD45" s="88"/>
      <c r="PE45" s="88"/>
      <c r="PF45" s="88"/>
      <c r="PG45" s="88"/>
      <c r="PH45" s="88"/>
      <c r="PI45" s="88"/>
      <c r="PJ45" s="88"/>
      <c r="PK45" s="88"/>
      <c r="PL45" s="88"/>
      <c r="PM45" s="88"/>
      <c r="PN45" s="88"/>
      <c r="PO45" s="88"/>
      <c r="PP45" s="88"/>
      <c r="PQ45" s="88"/>
      <c r="PR45" s="88"/>
      <c r="PS45" s="88"/>
      <c r="PT45" s="88"/>
      <c r="PU45" s="88"/>
      <c r="PV45" s="88"/>
      <c r="PW45" s="88"/>
      <c r="PX45" s="88"/>
      <c r="PY45" s="88"/>
      <c r="PZ45" s="88"/>
      <c r="QA45" s="88"/>
      <c r="QB45" s="88"/>
      <c r="QC45" s="88"/>
      <c r="QD45" s="88"/>
      <c r="QE45" s="88"/>
      <c r="QF45" s="88"/>
      <c r="QG45" s="88"/>
      <c r="QH45" s="88"/>
      <c r="QI45" s="88"/>
      <c r="QJ45" s="88"/>
      <c r="QK45" s="88"/>
      <c r="QL45" s="88"/>
      <c r="QM45" s="88"/>
      <c r="QN45" s="88"/>
      <c r="QO45" s="88"/>
      <c r="QP45" s="88"/>
      <c r="QQ45" s="88"/>
      <c r="QR45" s="88"/>
      <c r="QS45" s="88"/>
      <c r="QT45" s="88"/>
      <c r="QU45" s="88"/>
      <c r="QV45" s="88"/>
      <c r="QW45" s="88"/>
      <c r="QX45" s="88"/>
      <c r="QY45" s="88"/>
    </row>
    <row r="46" spans="1:467" x14ac:dyDescent="0.3">
      <c r="A46" s="87"/>
      <c r="B46" s="88"/>
      <c r="C46" s="89"/>
      <c r="D46" s="88"/>
      <c r="E46" s="88"/>
      <c r="F46" s="87"/>
      <c r="G46" s="88"/>
      <c r="H46" s="88"/>
      <c r="I46" s="88"/>
      <c r="J46" s="88"/>
      <c r="K46" s="88"/>
      <c r="L46" s="88"/>
      <c r="M46" s="90"/>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c r="HZ46" s="88"/>
      <c r="IA46" s="88"/>
      <c r="IB46" s="88"/>
      <c r="IC46" s="88"/>
      <c r="ID46" s="88"/>
      <c r="IE46" s="88"/>
      <c r="IF46" s="88"/>
      <c r="IG46" s="88"/>
      <c r="IH46" s="88"/>
      <c r="II46" s="88"/>
      <c r="IJ46" s="88"/>
      <c r="IK46" s="88"/>
      <c r="IL46" s="88"/>
      <c r="IM46" s="88"/>
      <c r="IN46" s="88"/>
      <c r="IO46" s="88"/>
      <c r="IP46" s="88"/>
      <c r="IQ46" s="88"/>
      <c r="IR46" s="88"/>
      <c r="IS46" s="88"/>
      <c r="IT46" s="88"/>
      <c r="IU46" s="88"/>
      <c r="IV46" s="88"/>
      <c r="IW46" s="88"/>
      <c r="IX46" s="88"/>
      <c r="IY46" s="88"/>
      <c r="IZ46" s="88"/>
      <c r="JA46" s="88"/>
      <c r="JB46" s="88"/>
      <c r="JC46" s="88"/>
      <c r="JD46" s="88"/>
      <c r="JE46" s="88"/>
      <c r="JF46" s="88"/>
      <c r="JG46" s="88"/>
      <c r="JH46" s="88"/>
      <c r="JI46" s="88"/>
      <c r="JJ46" s="88"/>
      <c r="JK46" s="88"/>
      <c r="JL46" s="88"/>
      <c r="JM46" s="88"/>
      <c r="JN46" s="88"/>
      <c r="JO46" s="88"/>
      <c r="JP46" s="88"/>
      <c r="JQ46" s="88"/>
      <c r="JR46" s="88"/>
      <c r="JS46" s="88"/>
      <c r="JT46" s="88"/>
      <c r="JU46" s="88"/>
      <c r="JV46" s="88"/>
      <c r="JW46" s="88"/>
      <c r="JX46" s="88"/>
      <c r="JY46" s="88"/>
      <c r="JZ46" s="88"/>
      <c r="KA46" s="88"/>
      <c r="KB46" s="88"/>
      <c r="KC46" s="88"/>
      <c r="KD46" s="88"/>
      <c r="KE46" s="88"/>
      <c r="KF46" s="88"/>
      <c r="KG46" s="88"/>
      <c r="KH46" s="88"/>
      <c r="KI46" s="88"/>
      <c r="KJ46" s="88"/>
      <c r="KK46" s="88"/>
      <c r="KL46" s="88"/>
      <c r="KM46" s="88"/>
      <c r="KN46" s="88"/>
      <c r="KO46" s="88"/>
      <c r="KP46" s="88"/>
      <c r="KQ46" s="88"/>
      <c r="KR46" s="88"/>
      <c r="KS46" s="88"/>
      <c r="KT46" s="88"/>
      <c r="KU46" s="88"/>
      <c r="KV46" s="88"/>
      <c r="KW46" s="88"/>
      <c r="KX46" s="88"/>
      <c r="KY46" s="88"/>
      <c r="KZ46" s="88"/>
      <c r="LA46" s="88"/>
      <c r="LB46" s="88"/>
      <c r="LC46" s="88"/>
      <c r="LD46" s="88"/>
      <c r="LE46" s="88"/>
      <c r="LF46" s="88"/>
      <c r="LG46" s="88"/>
      <c r="LH46" s="88"/>
      <c r="LI46" s="88"/>
      <c r="LJ46" s="88"/>
      <c r="LK46" s="88"/>
      <c r="LL46" s="88"/>
      <c r="LM46" s="88"/>
      <c r="LN46" s="88"/>
      <c r="LO46" s="88"/>
      <c r="LP46" s="88"/>
      <c r="LQ46" s="88"/>
      <c r="LR46" s="88"/>
      <c r="LS46" s="88"/>
      <c r="LT46" s="88"/>
      <c r="LU46" s="88"/>
      <c r="LV46" s="88"/>
      <c r="LW46" s="88"/>
      <c r="LX46" s="88"/>
      <c r="LY46" s="88"/>
      <c r="LZ46" s="88"/>
      <c r="MA46" s="88"/>
      <c r="MB46" s="88"/>
      <c r="MC46" s="88"/>
      <c r="MD46" s="88"/>
      <c r="ME46" s="88"/>
      <c r="MF46" s="88"/>
      <c r="MG46" s="88"/>
      <c r="MH46" s="88"/>
      <c r="MI46" s="88"/>
      <c r="MJ46" s="88"/>
      <c r="MK46" s="88"/>
      <c r="ML46" s="88"/>
      <c r="MM46" s="88"/>
      <c r="MN46" s="88"/>
      <c r="MO46" s="88"/>
      <c r="MP46" s="88"/>
      <c r="MQ46" s="88"/>
      <c r="MR46" s="88"/>
      <c r="MS46" s="88"/>
      <c r="MT46" s="88"/>
      <c r="MU46" s="88"/>
      <c r="MV46" s="88"/>
      <c r="MW46" s="88"/>
      <c r="MX46" s="88"/>
      <c r="MY46" s="88"/>
      <c r="MZ46" s="88"/>
      <c r="NA46" s="88"/>
      <c r="NB46" s="88"/>
      <c r="NC46" s="88"/>
      <c r="ND46" s="88"/>
      <c r="NE46" s="88"/>
      <c r="NF46" s="88"/>
      <c r="NG46" s="88"/>
      <c r="NH46" s="88"/>
      <c r="NI46" s="88"/>
      <c r="NJ46" s="88"/>
      <c r="NK46" s="88"/>
      <c r="NL46" s="88"/>
      <c r="NM46" s="88"/>
      <c r="NN46" s="88"/>
      <c r="NO46" s="88"/>
      <c r="NP46" s="88"/>
      <c r="NQ46" s="88"/>
      <c r="NR46" s="88"/>
      <c r="NS46" s="88"/>
      <c r="NT46" s="88"/>
      <c r="NU46" s="88"/>
      <c r="NV46" s="88"/>
      <c r="NW46" s="88"/>
      <c r="NX46" s="88"/>
      <c r="NY46" s="88"/>
      <c r="NZ46" s="88"/>
      <c r="OA46" s="88"/>
      <c r="OB46" s="88"/>
      <c r="OC46" s="88"/>
      <c r="OD46" s="88"/>
      <c r="OE46" s="88"/>
      <c r="OF46" s="88"/>
      <c r="OG46" s="88"/>
      <c r="OH46" s="88"/>
      <c r="OI46" s="88"/>
      <c r="OJ46" s="88"/>
      <c r="OK46" s="88"/>
      <c r="OL46" s="88"/>
      <c r="OM46" s="88"/>
      <c r="ON46" s="88"/>
      <c r="OO46" s="88"/>
      <c r="OP46" s="88"/>
      <c r="OQ46" s="88"/>
      <c r="OR46" s="88"/>
      <c r="OS46" s="88"/>
      <c r="OT46" s="88"/>
      <c r="OU46" s="88"/>
      <c r="OV46" s="88"/>
      <c r="OW46" s="88"/>
      <c r="OX46" s="88"/>
      <c r="OY46" s="88"/>
      <c r="OZ46" s="88"/>
      <c r="PA46" s="88"/>
      <c r="PB46" s="88"/>
      <c r="PC46" s="88"/>
      <c r="PD46" s="88"/>
      <c r="PE46" s="88"/>
      <c r="PF46" s="88"/>
      <c r="PG46" s="88"/>
      <c r="PH46" s="88"/>
      <c r="PI46" s="88"/>
      <c r="PJ46" s="88"/>
      <c r="PK46" s="88"/>
      <c r="PL46" s="88"/>
      <c r="PM46" s="88"/>
      <c r="PN46" s="88"/>
      <c r="PO46" s="88"/>
      <c r="PP46" s="88"/>
      <c r="PQ46" s="88"/>
      <c r="PR46" s="88"/>
      <c r="PS46" s="88"/>
      <c r="PT46" s="88"/>
      <c r="PU46" s="88"/>
      <c r="PV46" s="88"/>
      <c r="PW46" s="88"/>
      <c r="PX46" s="88"/>
      <c r="PY46" s="88"/>
      <c r="PZ46" s="88"/>
      <c r="QA46" s="88"/>
      <c r="QB46" s="88"/>
      <c r="QC46" s="88"/>
      <c r="QD46" s="88"/>
      <c r="QE46" s="88"/>
      <c r="QF46" s="88"/>
      <c r="QG46" s="88"/>
      <c r="QH46" s="88"/>
      <c r="QI46" s="88"/>
      <c r="QJ46" s="88"/>
      <c r="QK46" s="88"/>
      <c r="QL46" s="88"/>
      <c r="QM46" s="88"/>
      <c r="QN46" s="88"/>
      <c r="QO46" s="88"/>
      <c r="QP46" s="88"/>
      <c r="QQ46" s="88"/>
      <c r="QR46" s="88"/>
      <c r="QS46" s="88"/>
      <c r="QT46" s="88"/>
      <c r="QU46" s="88"/>
      <c r="QV46" s="88"/>
      <c r="QW46" s="88"/>
      <c r="QX46" s="88"/>
      <c r="QY46" s="88"/>
    </row>
    <row r="47" spans="1:467" x14ac:dyDescent="0.3">
      <c r="A47" s="87"/>
      <c r="B47" s="88"/>
      <c r="C47" s="89"/>
      <c r="D47" s="88"/>
      <c r="E47" s="88"/>
      <c r="F47" s="87"/>
      <c r="G47" s="88"/>
      <c r="H47" s="88"/>
      <c r="I47" s="88"/>
      <c r="J47" s="88"/>
      <c r="K47" s="88"/>
      <c r="L47" s="88"/>
      <c r="M47" s="90"/>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c r="IW47" s="88"/>
      <c r="IX47" s="88"/>
      <c r="IY47" s="88"/>
      <c r="IZ47" s="88"/>
      <c r="JA47" s="88"/>
      <c r="JB47" s="88"/>
      <c r="JC47" s="88"/>
      <c r="JD47" s="88"/>
      <c r="JE47" s="88"/>
      <c r="JF47" s="88"/>
      <c r="JG47" s="88"/>
      <c r="JH47" s="88"/>
      <c r="JI47" s="88"/>
      <c r="JJ47" s="88"/>
      <c r="JK47" s="88"/>
      <c r="JL47" s="88"/>
      <c r="JM47" s="88"/>
      <c r="JN47" s="88"/>
      <c r="JO47" s="88"/>
      <c r="JP47" s="88"/>
      <c r="JQ47" s="88"/>
      <c r="JR47" s="88"/>
      <c r="JS47" s="88"/>
      <c r="JT47" s="88"/>
      <c r="JU47" s="88"/>
      <c r="JV47" s="88"/>
      <c r="JW47" s="88"/>
      <c r="JX47" s="88"/>
      <c r="JY47" s="88"/>
      <c r="JZ47" s="88"/>
      <c r="KA47" s="88"/>
      <c r="KB47" s="88"/>
      <c r="KC47" s="88"/>
      <c r="KD47" s="88"/>
      <c r="KE47" s="88"/>
      <c r="KF47" s="88"/>
      <c r="KG47" s="88"/>
      <c r="KH47" s="88"/>
      <c r="KI47" s="88"/>
      <c r="KJ47" s="88"/>
      <c r="KK47" s="88"/>
      <c r="KL47" s="88"/>
      <c r="KM47" s="88"/>
      <c r="KN47" s="88"/>
      <c r="KO47" s="88"/>
      <c r="KP47" s="88"/>
      <c r="KQ47" s="88"/>
      <c r="KR47" s="88"/>
      <c r="KS47" s="88"/>
      <c r="KT47" s="88"/>
      <c r="KU47" s="88"/>
      <c r="KV47" s="88"/>
      <c r="KW47" s="88"/>
      <c r="KX47" s="88"/>
      <c r="KY47" s="88"/>
      <c r="KZ47" s="88"/>
      <c r="LA47" s="88"/>
      <c r="LB47" s="88"/>
      <c r="LC47" s="88"/>
      <c r="LD47" s="88"/>
      <c r="LE47" s="88"/>
      <c r="LF47" s="88"/>
      <c r="LG47" s="88"/>
      <c r="LH47" s="88"/>
      <c r="LI47" s="88"/>
      <c r="LJ47" s="88"/>
      <c r="LK47" s="88"/>
      <c r="LL47" s="88"/>
      <c r="LM47" s="88"/>
      <c r="LN47" s="88"/>
      <c r="LO47" s="88"/>
      <c r="LP47" s="88"/>
      <c r="LQ47" s="88"/>
      <c r="LR47" s="88"/>
      <c r="LS47" s="88"/>
      <c r="LT47" s="88"/>
      <c r="LU47" s="88"/>
      <c r="LV47" s="88"/>
      <c r="LW47" s="88"/>
      <c r="LX47" s="88"/>
      <c r="LY47" s="88"/>
      <c r="LZ47" s="88"/>
      <c r="MA47" s="88"/>
      <c r="MB47" s="88"/>
      <c r="MC47" s="88"/>
      <c r="MD47" s="88"/>
      <c r="ME47" s="88"/>
      <c r="MF47" s="88"/>
      <c r="MG47" s="88"/>
      <c r="MH47" s="88"/>
      <c r="MI47" s="88"/>
      <c r="MJ47" s="88"/>
      <c r="MK47" s="88"/>
      <c r="ML47" s="88"/>
      <c r="MM47" s="88"/>
      <c r="MN47" s="88"/>
      <c r="MO47" s="88"/>
      <c r="MP47" s="88"/>
      <c r="MQ47" s="88"/>
      <c r="MR47" s="88"/>
      <c r="MS47" s="88"/>
      <c r="MT47" s="88"/>
      <c r="MU47" s="88"/>
      <c r="MV47" s="88"/>
      <c r="MW47" s="88"/>
      <c r="MX47" s="88"/>
      <c r="MY47" s="88"/>
      <c r="MZ47" s="88"/>
      <c r="NA47" s="88"/>
      <c r="NB47" s="88"/>
      <c r="NC47" s="88"/>
      <c r="ND47" s="88"/>
      <c r="NE47" s="88"/>
      <c r="NF47" s="88"/>
      <c r="NG47" s="88"/>
      <c r="NH47" s="88"/>
      <c r="NI47" s="88"/>
      <c r="NJ47" s="88"/>
      <c r="NK47" s="88"/>
      <c r="NL47" s="88"/>
      <c r="NM47" s="88"/>
      <c r="NN47" s="88"/>
      <c r="NO47" s="88"/>
      <c r="NP47" s="88"/>
      <c r="NQ47" s="88"/>
      <c r="NR47" s="88"/>
      <c r="NS47" s="88"/>
      <c r="NT47" s="88"/>
      <c r="NU47" s="88"/>
      <c r="NV47" s="88"/>
      <c r="NW47" s="88"/>
      <c r="NX47" s="88"/>
      <c r="NY47" s="88"/>
      <c r="NZ47" s="88"/>
      <c r="OA47" s="88"/>
      <c r="OB47" s="88"/>
      <c r="OC47" s="88"/>
      <c r="OD47" s="88"/>
      <c r="OE47" s="88"/>
      <c r="OF47" s="88"/>
      <c r="OG47" s="88"/>
      <c r="OH47" s="88"/>
      <c r="OI47" s="88"/>
      <c r="OJ47" s="88"/>
      <c r="OK47" s="88"/>
      <c r="OL47" s="88"/>
      <c r="OM47" s="88"/>
      <c r="ON47" s="88"/>
      <c r="OO47" s="88"/>
      <c r="OP47" s="88"/>
      <c r="OQ47" s="88"/>
      <c r="OR47" s="88"/>
      <c r="OS47" s="88"/>
      <c r="OT47" s="88"/>
      <c r="OU47" s="88"/>
      <c r="OV47" s="88"/>
      <c r="OW47" s="88"/>
      <c r="OX47" s="88"/>
      <c r="OY47" s="88"/>
      <c r="OZ47" s="88"/>
      <c r="PA47" s="88"/>
      <c r="PB47" s="88"/>
      <c r="PC47" s="88"/>
      <c r="PD47" s="88"/>
      <c r="PE47" s="88"/>
      <c r="PF47" s="88"/>
      <c r="PG47" s="88"/>
      <c r="PH47" s="88"/>
      <c r="PI47" s="88"/>
      <c r="PJ47" s="88"/>
      <c r="PK47" s="88"/>
      <c r="PL47" s="88"/>
      <c r="PM47" s="88"/>
      <c r="PN47" s="88"/>
      <c r="PO47" s="88"/>
      <c r="PP47" s="88"/>
      <c r="PQ47" s="88"/>
      <c r="PR47" s="88"/>
      <c r="PS47" s="88"/>
      <c r="PT47" s="88"/>
      <c r="PU47" s="88"/>
      <c r="PV47" s="88"/>
      <c r="PW47" s="88"/>
      <c r="PX47" s="88"/>
      <c r="PY47" s="88"/>
      <c r="PZ47" s="88"/>
      <c r="QA47" s="88"/>
      <c r="QB47" s="88"/>
      <c r="QC47" s="88"/>
      <c r="QD47" s="88"/>
      <c r="QE47" s="88"/>
      <c r="QF47" s="88"/>
      <c r="QG47" s="88"/>
      <c r="QH47" s="88"/>
      <c r="QI47" s="88"/>
      <c r="QJ47" s="88"/>
      <c r="QK47" s="88"/>
      <c r="QL47" s="88"/>
      <c r="QM47" s="88"/>
      <c r="QN47" s="88"/>
      <c r="QO47" s="88"/>
      <c r="QP47" s="88"/>
      <c r="QQ47" s="88"/>
      <c r="QR47" s="88"/>
      <c r="QS47" s="88"/>
      <c r="QT47" s="88"/>
      <c r="QU47" s="88"/>
      <c r="QV47" s="88"/>
      <c r="QW47" s="88"/>
      <c r="QX47" s="88"/>
      <c r="QY47" s="88"/>
    </row>
    <row r="48" spans="1:467" x14ac:dyDescent="0.3">
      <c r="A48" s="87"/>
      <c r="B48" s="88"/>
      <c r="C48" s="89"/>
      <c r="D48" s="88"/>
      <c r="E48" s="88"/>
      <c r="F48" s="87"/>
      <c r="G48" s="88"/>
      <c r="H48" s="88"/>
      <c r="I48" s="88"/>
      <c r="J48" s="88"/>
      <c r="K48" s="88"/>
      <c r="L48" s="88"/>
      <c r="M48" s="90"/>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c r="HZ48" s="88"/>
      <c r="IA48" s="88"/>
      <c r="IB48" s="88"/>
      <c r="IC48" s="88"/>
      <c r="ID48" s="88"/>
      <c r="IE48" s="88"/>
      <c r="IF48" s="88"/>
      <c r="IG48" s="88"/>
      <c r="IH48" s="88"/>
      <c r="II48" s="88"/>
      <c r="IJ48" s="88"/>
      <c r="IK48" s="88"/>
      <c r="IL48" s="88"/>
      <c r="IM48" s="88"/>
      <c r="IN48" s="88"/>
      <c r="IO48" s="88"/>
      <c r="IP48" s="88"/>
      <c r="IQ48" s="88"/>
      <c r="IR48" s="88"/>
      <c r="IS48" s="88"/>
      <c r="IT48" s="88"/>
      <c r="IU48" s="88"/>
      <c r="IV48" s="88"/>
      <c r="IW48" s="88"/>
      <c r="IX48" s="88"/>
      <c r="IY48" s="88"/>
      <c r="IZ48" s="88"/>
      <c r="JA48" s="88"/>
      <c r="JB48" s="88"/>
      <c r="JC48" s="88"/>
      <c r="JD48" s="88"/>
      <c r="JE48" s="88"/>
      <c r="JF48" s="88"/>
      <c r="JG48" s="88"/>
      <c r="JH48" s="88"/>
      <c r="JI48" s="88"/>
      <c r="JJ48" s="88"/>
      <c r="JK48" s="88"/>
      <c r="JL48" s="88"/>
      <c r="JM48" s="88"/>
      <c r="JN48" s="88"/>
      <c r="JO48" s="88"/>
      <c r="JP48" s="88"/>
      <c r="JQ48" s="88"/>
      <c r="JR48" s="88"/>
      <c r="JS48" s="88"/>
      <c r="JT48" s="88"/>
      <c r="JU48" s="88"/>
      <c r="JV48" s="88"/>
      <c r="JW48" s="88"/>
      <c r="JX48" s="88"/>
      <c r="JY48" s="88"/>
      <c r="JZ48" s="88"/>
      <c r="KA48" s="88"/>
      <c r="KB48" s="88"/>
      <c r="KC48" s="88"/>
      <c r="KD48" s="88"/>
      <c r="KE48" s="88"/>
      <c r="KF48" s="88"/>
      <c r="KG48" s="88"/>
      <c r="KH48" s="88"/>
      <c r="KI48" s="88"/>
      <c r="KJ48" s="88"/>
      <c r="KK48" s="88"/>
      <c r="KL48" s="88"/>
      <c r="KM48" s="88"/>
      <c r="KN48" s="88"/>
      <c r="KO48" s="88"/>
      <c r="KP48" s="88"/>
      <c r="KQ48" s="88"/>
      <c r="KR48" s="88"/>
      <c r="KS48" s="88"/>
      <c r="KT48" s="88"/>
      <c r="KU48" s="88"/>
      <c r="KV48" s="88"/>
      <c r="KW48" s="88"/>
      <c r="KX48" s="88"/>
      <c r="KY48" s="88"/>
      <c r="KZ48" s="88"/>
      <c r="LA48" s="88"/>
      <c r="LB48" s="88"/>
      <c r="LC48" s="88"/>
      <c r="LD48" s="88"/>
      <c r="LE48" s="88"/>
      <c r="LF48" s="88"/>
      <c r="LG48" s="88"/>
      <c r="LH48" s="88"/>
      <c r="LI48" s="88"/>
      <c r="LJ48" s="88"/>
      <c r="LK48" s="88"/>
      <c r="LL48" s="88"/>
      <c r="LM48" s="88"/>
      <c r="LN48" s="88"/>
      <c r="LO48" s="88"/>
      <c r="LP48" s="88"/>
      <c r="LQ48" s="88"/>
      <c r="LR48" s="88"/>
      <c r="LS48" s="88"/>
      <c r="LT48" s="88"/>
      <c r="LU48" s="88"/>
      <c r="LV48" s="88"/>
      <c r="LW48" s="88"/>
      <c r="LX48" s="88"/>
      <c r="LY48" s="88"/>
      <c r="LZ48" s="88"/>
      <c r="MA48" s="88"/>
      <c r="MB48" s="88"/>
      <c r="MC48" s="88"/>
      <c r="MD48" s="88"/>
      <c r="ME48" s="88"/>
      <c r="MF48" s="88"/>
      <c r="MG48" s="88"/>
      <c r="MH48" s="88"/>
      <c r="MI48" s="88"/>
      <c r="MJ48" s="88"/>
      <c r="MK48" s="88"/>
      <c r="ML48" s="88"/>
      <c r="MM48" s="88"/>
      <c r="MN48" s="88"/>
      <c r="MO48" s="88"/>
      <c r="MP48" s="88"/>
      <c r="MQ48" s="88"/>
      <c r="MR48" s="88"/>
      <c r="MS48" s="88"/>
      <c r="MT48" s="88"/>
      <c r="MU48" s="88"/>
      <c r="MV48" s="88"/>
      <c r="MW48" s="88"/>
      <c r="MX48" s="88"/>
      <c r="MY48" s="88"/>
      <c r="MZ48" s="88"/>
      <c r="NA48" s="88"/>
      <c r="NB48" s="88"/>
      <c r="NC48" s="88"/>
      <c r="ND48" s="88"/>
      <c r="NE48" s="88"/>
      <c r="NF48" s="88"/>
      <c r="NG48" s="88"/>
      <c r="NH48" s="88"/>
      <c r="NI48" s="88"/>
      <c r="NJ48" s="88"/>
      <c r="NK48" s="88"/>
      <c r="NL48" s="88"/>
      <c r="NM48" s="88"/>
      <c r="NN48" s="88"/>
      <c r="NO48" s="88"/>
      <c r="NP48" s="88"/>
      <c r="NQ48" s="88"/>
      <c r="NR48" s="88"/>
      <c r="NS48" s="88"/>
      <c r="NT48" s="88"/>
      <c r="NU48" s="88"/>
      <c r="NV48" s="88"/>
      <c r="NW48" s="88"/>
      <c r="NX48" s="88"/>
      <c r="NY48" s="88"/>
      <c r="NZ48" s="88"/>
      <c r="OA48" s="88"/>
      <c r="OB48" s="88"/>
      <c r="OC48" s="88"/>
      <c r="OD48" s="88"/>
      <c r="OE48" s="88"/>
      <c r="OF48" s="88"/>
      <c r="OG48" s="88"/>
      <c r="OH48" s="88"/>
      <c r="OI48" s="88"/>
      <c r="OJ48" s="88"/>
      <c r="OK48" s="88"/>
      <c r="OL48" s="88"/>
      <c r="OM48" s="88"/>
      <c r="ON48" s="88"/>
      <c r="OO48" s="88"/>
      <c r="OP48" s="88"/>
      <c r="OQ48" s="88"/>
      <c r="OR48" s="88"/>
      <c r="OS48" s="88"/>
      <c r="OT48" s="88"/>
      <c r="OU48" s="88"/>
      <c r="OV48" s="88"/>
      <c r="OW48" s="88"/>
      <c r="OX48" s="88"/>
      <c r="OY48" s="88"/>
      <c r="OZ48" s="88"/>
      <c r="PA48" s="88"/>
      <c r="PB48" s="88"/>
      <c r="PC48" s="88"/>
      <c r="PD48" s="88"/>
      <c r="PE48" s="88"/>
      <c r="PF48" s="88"/>
      <c r="PG48" s="88"/>
      <c r="PH48" s="88"/>
      <c r="PI48" s="88"/>
      <c r="PJ48" s="88"/>
      <c r="PK48" s="88"/>
      <c r="PL48" s="88"/>
      <c r="PM48" s="88"/>
      <c r="PN48" s="88"/>
      <c r="PO48" s="88"/>
      <c r="PP48" s="88"/>
      <c r="PQ48" s="88"/>
      <c r="PR48" s="88"/>
      <c r="PS48" s="88"/>
      <c r="PT48" s="88"/>
      <c r="PU48" s="88"/>
      <c r="PV48" s="88"/>
      <c r="PW48" s="88"/>
      <c r="PX48" s="88"/>
      <c r="PY48" s="88"/>
      <c r="PZ48" s="88"/>
      <c r="QA48" s="88"/>
      <c r="QB48" s="88"/>
      <c r="QC48" s="88"/>
      <c r="QD48" s="88"/>
      <c r="QE48" s="88"/>
      <c r="QF48" s="88"/>
      <c r="QG48" s="88"/>
      <c r="QH48" s="88"/>
      <c r="QI48" s="88"/>
      <c r="QJ48" s="88"/>
      <c r="QK48" s="88"/>
      <c r="QL48" s="88"/>
      <c r="QM48" s="88"/>
      <c r="QN48" s="88"/>
      <c r="QO48" s="88"/>
      <c r="QP48" s="88"/>
      <c r="QQ48" s="88"/>
      <c r="QR48" s="88"/>
      <c r="QS48" s="88"/>
      <c r="QT48" s="88"/>
      <c r="QU48" s="88"/>
      <c r="QV48" s="88"/>
      <c r="QW48" s="88"/>
      <c r="QX48" s="88"/>
      <c r="QY48" s="88"/>
    </row>
    <row r="49" spans="1:467" x14ac:dyDescent="0.3">
      <c r="A49" s="87"/>
      <c r="B49" s="88"/>
      <c r="C49" s="89"/>
      <c r="D49" s="88"/>
      <c r="E49" s="88"/>
      <c r="F49" s="87"/>
      <c r="G49" s="88"/>
      <c r="H49" s="88"/>
      <c r="I49" s="88"/>
      <c r="J49" s="88"/>
      <c r="K49" s="88"/>
      <c r="L49" s="88"/>
      <c r="M49" s="90"/>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c r="HZ49" s="88"/>
      <c r="IA49" s="88"/>
      <c r="IB49" s="88"/>
      <c r="IC49" s="88"/>
      <c r="ID49" s="88"/>
      <c r="IE49" s="88"/>
      <c r="IF49" s="88"/>
      <c r="IG49" s="88"/>
      <c r="IH49" s="88"/>
      <c r="II49" s="88"/>
      <c r="IJ49" s="88"/>
      <c r="IK49" s="88"/>
      <c r="IL49" s="88"/>
      <c r="IM49" s="88"/>
      <c r="IN49" s="88"/>
      <c r="IO49" s="88"/>
      <c r="IP49" s="88"/>
      <c r="IQ49" s="88"/>
      <c r="IR49" s="88"/>
      <c r="IS49" s="88"/>
      <c r="IT49" s="88"/>
      <c r="IU49" s="88"/>
      <c r="IV49" s="88"/>
      <c r="IW49" s="88"/>
      <c r="IX49" s="88"/>
      <c r="IY49" s="88"/>
      <c r="IZ49" s="88"/>
      <c r="JA49" s="88"/>
      <c r="JB49" s="88"/>
      <c r="JC49" s="88"/>
      <c r="JD49" s="88"/>
      <c r="JE49" s="88"/>
      <c r="JF49" s="88"/>
      <c r="JG49" s="88"/>
      <c r="JH49" s="88"/>
      <c r="JI49" s="88"/>
      <c r="JJ49" s="88"/>
      <c r="JK49" s="88"/>
      <c r="JL49" s="88"/>
      <c r="JM49" s="88"/>
      <c r="JN49" s="88"/>
      <c r="JO49" s="88"/>
      <c r="JP49" s="88"/>
      <c r="JQ49" s="88"/>
      <c r="JR49" s="88"/>
      <c r="JS49" s="88"/>
      <c r="JT49" s="88"/>
      <c r="JU49" s="88"/>
      <c r="JV49" s="88"/>
      <c r="JW49" s="88"/>
      <c r="JX49" s="88"/>
      <c r="JY49" s="88"/>
      <c r="JZ49" s="88"/>
      <c r="KA49" s="88"/>
      <c r="KB49" s="88"/>
      <c r="KC49" s="88"/>
      <c r="KD49" s="88"/>
      <c r="KE49" s="88"/>
      <c r="KF49" s="88"/>
      <c r="KG49" s="88"/>
      <c r="KH49" s="88"/>
      <c r="KI49" s="88"/>
      <c r="KJ49" s="88"/>
      <c r="KK49" s="88"/>
      <c r="KL49" s="88"/>
      <c r="KM49" s="88"/>
      <c r="KN49" s="88"/>
      <c r="KO49" s="88"/>
      <c r="KP49" s="88"/>
      <c r="KQ49" s="88"/>
      <c r="KR49" s="88"/>
      <c r="KS49" s="88"/>
      <c r="KT49" s="88"/>
      <c r="KU49" s="88"/>
      <c r="KV49" s="88"/>
      <c r="KW49" s="88"/>
      <c r="KX49" s="88"/>
      <c r="KY49" s="88"/>
      <c r="KZ49" s="88"/>
      <c r="LA49" s="88"/>
      <c r="LB49" s="88"/>
      <c r="LC49" s="88"/>
      <c r="LD49" s="88"/>
      <c r="LE49" s="88"/>
      <c r="LF49" s="88"/>
      <c r="LG49" s="88"/>
      <c r="LH49" s="88"/>
      <c r="LI49" s="88"/>
      <c r="LJ49" s="88"/>
      <c r="LK49" s="88"/>
      <c r="LL49" s="88"/>
      <c r="LM49" s="88"/>
      <c r="LN49" s="88"/>
      <c r="LO49" s="88"/>
      <c r="LP49" s="88"/>
      <c r="LQ49" s="88"/>
      <c r="LR49" s="88"/>
      <c r="LS49" s="88"/>
      <c r="LT49" s="88"/>
      <c r="LU49" s="88"/>
      <c r="LV49" s="88"/>
      <c r="LW49" s="88"/>
      <c r="LX49" s="88"/>
      <c r="LY49" s="88"/>
      <c r="LZ49" s="88"/>
      <c r="MA49" s="88"/>
      <c r="MB49" s="88"/>
      <c r="MC49" s="88"/>
      <c r="MD49" s="88"/>
      <c r="ME49" s="88"/>
      <c r="MF49" s="88"/>
      <c r="MG49" s="88"/>
      <c r="MH49" s="88"/>
      <c r="MI49" s="88"/>
      <c r="MJ49" s="88"/>
      <c r="MK49" s="88"/>
      <c r="ML49" s="88"/>
      <c r="MM49" s="88"/>
      <c r="MN49" s="88"/>
      <c r="MO49" s="88"/>
      <c r="MP49" s="88"/>
      <c r="MQ49" s="88"/>
      <c r="MR49" s="88"/>
      <c r="MS49" s="88"/>
      <c r="MT49" s="88"/>
      <c r="MU49" s="88"/>
      <c r="MV49" s="88"/>
      <c r="MW49" s="88"/>
      <c r="MX49" s="88"/>
      <c r="MY49" s="88"/>
      <c r="MZ49" s="88"/>
      <c r="NA49" s="88"/>
      <c r="NB49" s="88"/>
      <c r="NC49" s="88"/>
      <c r="ND49" s="88"/>
      <c r="NE49" s="88"/>
      <c r="NF49" s="88"/>
      <c r="NG49" s="88"/>
      <c r="NH49" s="88"/>
      <c r="NI49" s="88"/>
      <c r="NJ49" s="88"/>
      <c r="NK49" s="88"/>
      <c r="NL49" s="88"/>
      <c r="NM49" s="88"/>
      <c r="NN49" s="88"/>
      <c r="NO49" s="88"/>
      <c r="NP49" s="88"/>
      <c r="NQ49" s="88"/>
      <c r="NR49" s="88"/>
      <c r="NS49" s="88"/>
      <c r="NT49" s="88"/>
      <c r="NU49" s="88"/>
      <c r="NV49" s="88"/>
      <c r="NW49" s="88"/>
      <c r="NX49" s="88"/>
      <c r="NY49" s="88"/>
      <c r="NZ49" s="88"/>
      <c r="OA49" s="88"/>
      <c r="OB49" s="88"/>
      <c r="OC49" s="88"/>
      <c r="OD49" s="88"/>
      <c r="OE49" s="88"/>
      <c r="OF49" s="88"/>
      <c r="OG49" s="88"/>
      <c r="OH49" s="88"/>
      <c r="OI49" s="88"/>
      <c r="OJ49" s="88"/>
      <c r="OK49" s="88"/>
      <c r="OL49" s="88"/>
      <c r="OM49" s="88"/>
      <c r="ON49" s="88"/>
      <c r="OO49" s="88"/>
      <c r="OP49" s="88"/>
      <c r="OQ49" s="88"/>
      <c r="OR49" s="88"/>
      <c r="OS49" s="88"/>
      <c r="OT49" s="88"/>
      <c r="OU49" s="88"/>
      <c r="OV49" s="88"/>
      <c r="OW49" s="88"/>
      <c r="OX49" s="88"/>
      <c r="OY49" s="88"/>
      <c r="OZ49" s="88"/>
      <c r="PA49" s="88"/>
      <c r="PB49" s="88"/>
      <c r="PC49" s="88"/>
      <c r="PD49" s="88"/>
      <c r="PE49" s="88"/>
      <c r="PF49" s="88"/>
      <c r="PG49" s="88"/>
      <c r="PH49" s="88"/>
      <c r="PI49" s="88"/>
      <c r="PJ49" s="88"/>
      <c r="PK49" s="88"/>
      <c r="PL49" s="88"/>
      <c r="PM49" s="88"/>
      <c r="PN49" s="88"/>
      <c r="PO49" s="88"/>
      <c r="PP49" s="88"/>
      <c r="PQ49" s="88"/>
      <c r="PR49" s="88"/>
      <c r="PS49" s="88"/>
      <c r="PT49" s="88"/>
      <c r="PU49" s="88"/>
      <c r="PV49" s="88"/>
      <c r="PW49" s="88"/>
      <c r="PX49" s="88"/>
      <c r="PY49" s="88"/>
      <c r="PZ49" s="88"/>
      <c r="QA49" s="88"/>
      <c r="QB49" s="88"/>
      <c r="QC49" s="88"/>
      <c r="QD49" s="88"/>
      <c r="QE49" s="88"/>
      <c r="QF49" s="88"/>
      <c r="QG49" s="88"/>
      <c r="QH49" s="88"/>
      <c r="QI49" s="88"/>
      <c r="QJ49" s="88"/>
      <c r="QK49" s="88"/>
      <c r="QL49" s="88"/>
      <c r="QM49" s="88"/>
      <c r="QN49" s="88"/>
      <c r="QO49" s="88"/>
      <c r="QP49" s="88"/>
      <c r="QQ49" s="88"/>
      <c r="QR49" s="88"/>
      <c r="QS49" s="88"/>
      <c r="QT49" s="88"/>
      <c r="QU49" s="88"/>
      <c r="QV49" s="88"/>
      <c r="QW49" s="88"/>
      <c r="QX49" s="88"/>
      <c r="QY49" s="88"/>
    </row>
    <row r="50" spans="1:467" x14ac:dyDescent="0.3">
      <c r="A50" s="87"/>
      <c r="B50" s="88"/>
      <c r="C50" s="89"/>
      <c r="D50" s="88"/>
      <c r="E50" s="88"/>
      <c r="F50" s="87"/>
      <c r="G50" s="88"/>
      <c r="H50" s="88"/>
      <c r="I50" s="88"/>
      <c r="J50" s="88"/>
      <c r="K50" s="88"/>
      <c r="L50" s="88"/>
      <c r="M50" s="90"/>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c r="HZ50" s="88"/>
      <c r="IA50" s="88"/>
      <c r="IB50" s="88"/>
      <c r="IC50" s="88"/>
      <c r="ID50" s="88"/>
      <c r="IE50" s="88"/>
      <c r="IF50" s="88"/>
      <c r="IG50" s="88"/>
      <c r="IH50" s="88"/>
      <c r="II50" s="88"/>
      <c r="IJ50" s="88"/>
      <c r="IK50" s="88"/>
      <c r="IL50" s="88"/>
      <c r="IM50" s="88"/>
      <c r="IN50" s="88"/>
      <c r="IO50" s="88"/>
      <c r="IP50" s="88"/>
      <c r="IQ50" s="88"/>
      <c r="IR50" s="88"/>
      <c r="IS50" s="88"/>
      <c r="IT50" s="88"/>
      <c r="IU50" s="88"/>
      <c r="IV50" s="88"/>
      <c r="IW50" s="88"/>
      <c r="IX50" s="88"/>
      <c r="IY50" s="88"/>
      <c r="IZ50" s="88"/>
      <c r="JA50" s="88"/>
      <c r="JB50" s="88"/>
      <c r="JC50" s="88"/>
      <c r="JD50" s="88"/>
      <c r="JE50" s="88"/>
      <c r="JF50" s="88"/>
      <c r="JG50" s="88"/>
      <c r="JH50" s="88"/>
      <c r="JI50" s="88"/>
      <c r="JJ50" s="88"/>
      <c r="JK50" s="88"/>
      <c r="JL50" s="88"/>
      <c r="JM50" s="88"/>
      <c r="JN50" s="88"/>
      <c r="JO50" s="88"/>
      <c r="JP50" s="88"/>
      <c r="JQ50" s="88"/>
      <c r="JR50" s="88"/>
      <c r="JS50" s="88"/>
      <c r="JT50" s="88"/>
      <c r="JU50" s="88"/>
      <c r="JV50" s="88"/>
      <c r="JW50" s="88"/>
      <c r="JX50" s="88"/>
      <c r="JY50" s="88"/>
      <c r="JZ50" s="88"/>
      <c r="KA50" s="88"/>
      <c r="KB50" s="88"/>
      <c r="KC50" s="88"/>
      <c r="KD50" s="88"/>
      <c r="KE50" s="88"/>
      <c r="KF50" s="88"/>
      <c r="KG50" s="88"/>
      <c r="KH50" s="88"/>
      <c r="KI50" s="88"/>
      <c r="KJ50" s="88"/>
      <c r="KK50" s="88"/>
      <c r="KL50" s="88"/>
      <c r="KM50" s="88"/>
      <c r="KN50" s="88"/>
      <c r="KO50" s="88"/>
      <c r="KP50" s="88"/>
      <c r="KQ50" s="88"/>
      <c r="KR50" s="88"/>
      <c r="KS50" s="88"/>
      <c r="KT50" s="88"/>
      <c r="KU50" s="88"/>
      <c r="KV50" s="88"/>
      <c r="KW50" s="88"/>
      <c r="KX50" s="88"/>
      <c r="KY50" s="88"/>
      <c r="KZ50" s="88"/>
      <c r="LA50" s="88"/>
      <c r="LB50" s="88"/>
      <c r="LC50" s="88"/>
      <c r="LD50" s="88"/>
      <c r="LE50" s="88"/>
      <c r="LF50" s="88"/>
      <c r="LG50" s="88"/>
      <c r="LH50" s="88"/>
      <c r="LI50" s="88"/>
      <c r="LJ50" s="88"/>
      <c r="LK50" s="88"/>
      <c r="LL50" s="88"/>
      <c r="LM50" s="88"/>
      <c r="LN50" s="88"/>
      <c r="LO50" s="88"/>
      <c r="LP50" s="88"/>
      <c r="LQ50" s="88"/>
      <c r="LR50" s="88"/>
      <c r="LS50" s="88"/>
      <c r="LT50" s="88"/>
      <c r="LU50" s="88"/>
      <c r="LV50" s="88"/>
      <c r="LW50" s="88"/>
      <c r="LX50" s="88"/>
      <c r="LY50" s="88"/>
      <c r="LZ50" s="88"/>
      <c r="MA50" s="88"/>
      <c r="MB50" s="88"/>
      <c r="MC50" s="88"/>
      <c r="MD50" s="88"/>
      <c r="ME50" s="88"/>
      <c r="MF50" s="88"/>
      <c r="MG50" s="88"/>
      <c r="MH50" s="88"/>
      <c r="MI50" s="88"/>
      <c r="MJ50" s="88"/>
      <c r="MK50" s="88"/>
      <c r="ML50" s="88"/>
      <c r="MM50" s="88"/>
      <c r="MN50" s="88"/>
      <c r="MO50" s="88"/>
      <c r="MP50" s="88"/>
      <c r="MQ50" s="88"/>
      <c r="MR50" s="88"/>
      <c r="MS50" s="88"/>
      <c r="MT50" s="88"/>
      <c r="MU50" s="88"/>
      <c r="MV50" s="88"/>
      <c r="MW50" s="88"/>
      <c r="MX50" s="88"/>
      <c r="MY50" s="88"/>
      <c r="MZ50" s="88"/>
      <c r="NA50" s="88"/>
      <c r="NB50" s="88"/>
      <c r="NC50" s="88"/>
      <c r="ND50" s="88"/>
      <c r="NE50" s="88"/>
      <c r="NF50" s="88"/>
      <c r="NG50" s="88"/>
      <c r="NH50" s="88"/>
      <c r="NI50" s="88"/>
      <c r="NJ50" s="88"/>
      <c r="NK50" s="88"/>
      <c r="NL50" s="88"/>
      <c r="NM50" s="88"/>
      <c r="NN50" s="88"/>
      <c r="NO50" s="88"/>
      <c r="NP50" s="88"/>
      <c r="NQ50" s="88"/>
      <c r="NR50" s="88"/>
      <c r="NS50" s="88"/>
      <c r="NT50" s="88"/>
      <c r="NU50" s="88"/>
      <c r="NV50" s="88"/>
      <c r="NW50" s="88"/>
      <c r="NX50" s="88"/>
      <c r="NY50" s="88"/>
      <c r="NZ50" s="88"/>
      <c r="OA50" s="88"/>
      <c r="OB50" s="88"/>
      <c r="OC50" s="88"/>
      <c r="OD50" s="88"/>
      <c r="OE50" s="88"/>
      <c r="OF50" s="88"/>
      <c r="OG50" s="88"/>
      <c r="OH50" s="88"/>
      <c r="OI50" s="88"/>
      <c r="OJ50" s="88"/>
      <c r="OK50" s="88"/>
      <c r="OL50" s="88"/>
      <c r="OM50" s="88"/>
      <c r="ON50" s="88"/>
      <c r="OO50" s="88"/>
      <c r="OP50" s="88"/>
      <c r="OQ50" s="88"/>
      <c r="OR50" s="88"/>
      <c r="OS50" s="88"/>
      <c r="OT50" s="88"/>
      <c r="OU50" s="88"/>
      <c r="OV50" s="88"/>
      <c r="OW50" s="88"/>
      <c r="OX50" s="88"/>
      <c r="OY50" s="88"/>
      <c r="OZ50" s="88"/>
      <c r="PA50" s="88"/>
      <c r="PB50" s="88"/>
      <c r="PC50" s="88"/>
      <c r="PD50" s="88"/>
      <c r="PE50" s="88"/>
      <c r="PF50" s="88"/>
      <c r="PG50" s="88"/>
      <c r="PH50" s="88"/>
      <c r="PI50" s="88"/>
      <c r="PJ50" s="88"/>
      <c r="PK50" s="88"/>
      <c r="PL50" s="88"/>
      <c r="PM50" s="88"/>
      <c r="PN50" s="88"/>
      <c r="PO50" s="88"/>
      <c r="PP50" s="88"/>
      <c r="PQ50" s="88"/>
      <c r="PR50" s="88"/>
      <c r="PS50" s="88"/>
      <c r="PT50" s="88"/>
      <c r="PU50" s="88"/>
      <c r="PV50" s="88"/>
      <c r="PW50" s="88"/>
      <c r="PX50" s="88"/>
      <c r="PY50" s="88"/>
      <c r="PZ50" s="88"/>
      <c r="QA50" s="88"/>
      <c r="QB50" s="88"/>
      <c r="QC50" s="88"/>
      <c r="QD50" s="88"/>
      <c r="QE50" s="88"/>
      <c r="QF50" s="88"/>
      <c r="QG50" s="88"/>
      <c r="QH50" s="88"/>
      <c r="QI50" s="88"/>
      <c r="QJ50" s="88"/>
      <c r="QK50" s="88"/>
      <c r="QL50" s="88"/>
      <c r="QM50" s="88"/>
      <c r="QN50" s="88"/>
      <c r="QO50" s="88"/>
      <c r="QP50" s="88"/>
      <c r="QQ50" s="88"/>
      <c r="QR50" s="88"/>
      <c r="QS50" s="88"/>
      <c r="QT50" s="88"/>
      <c r="QU50" s="88"/>
      <c r="QV50" s="88"/>
      <c r="QW50" s="88"/>
      <c r="QX50" s="88"/>
      <c r="QY50" s="88"/>
    </row>
    <row r="51" spans="1:467" x14ac:dyDescent="0.3">
      <c r="A51" s="87"/>
      <c r="B51" s="88"/>
      <c r="C51" s="89"/>
      <c r="D51" s="88"/>
      <c r="E51" s="88"/>
      <c r="F51" s="87"/>
      <c r="G51" s="88"/>
      <c r="H51" s="88"/>
      <c r="I51" s="88"/>
      <c r="J51" s="88"/>
      <c r="K51" s="88"/>
      <c r="L51" s="88"/>
      <c r="M51" s="90"/>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c r="HZ51" s="88"/>
      <c r="IA51" s="88"/>
      <c r="IB51" s="88"/>
      <c r="IC51" s="88"/>
      <c r="ID51" s="88"/>
      <c r="IE51" s="88"/>
      <c r="IF51" s="88"/>
      <c r="IG51" s="88"/>
      <c r="IH51" s="88"/>
      <c r="II51" s="88"/>
      <c r="IJ51" s="88"/>
      <c r="IK51" s="88"/>
      <c r="IL51" s="88"/>
      <c r="IM51" s="88"/>
      <c r="IN51" s="88"/>
      <c r="IO51" s="88"/>
      <c r="IP51" s="88"/>
      <c r="IQ51" s="88"/>
      <c r="IR51" s="88"/>
      <c r="IS51" s="88"/>
      <c r="IT51" s="88"/>
      <c r="IU51" s="88"/>
      <c r="IV51" s="88"/>
      <c r="IW51" s="88"/>
      <c r="IX51" s="88"/>
      <c r="IY51" s="88"/>
      <c r="IZ51" s="88"/>
      <c r="JA51" s="88"/>
      <c r="JB51" s="88"/>
      <c r="JC51" s="88"/>
      <c r="JD51" s="88"/>
      <c r="JE51" s="88"/>
      <c r="JF51" s="88"/>
      <c r="JG51" s="88"/>
      <c r="JH51" s="88"/>
      <c r="JI51" s="88"/>
      <c r="JJ51" s="88"/>
      <c r="JK51" s="88"/>
      <c r="JL51" s="88"/>
      <c r="JM51" s="88"/>
      <c r="JN51" s="88"/>
      <c r="JO51" s="88"/>
      <c r="JP51" s="88"/>
      <c r="JQ51" s="88"/>
      <c r="JR51" s="88"/>
      <c r="JS51" s="88"/>
      <c r="JT51" s="88"/>
      <c r="JU51" s="88"/>
      <c r="JV51" s="88"/>
      <c r="JW51" s="88"/>
      <c r="JX51" s="88"/>
      <c r="JY51" s="88"/>
      <c r="JZ51" s="88"/>
      <c r="KA51" s="88"/>
      <c r="KB51" s="88"/>
      <c r="KC51" s="88"/>
      <c r="KD51" s="88"/>
      <c r="KE51" s="88"/>
      <c r="KF51" s="88"/>
      <c r="KG51" s="88"/>
      <c r="KH51" s="88"/>
      <c r="KI51" s="88"/>
      <c r="KJ51" s="88"/>
      <c r="KK51" s="88"/>
      <c r="KL51" s="88"/>
      <c r="KM51" s="88"/>
      <c r="KN51" s="88"/>
      <c r="KO51" s="88"/>
      <c r="KP51" s="88"/>
      <c r="KQ51" s="88"/>
      <c r="KR51" s="88"/>
      <c r="KS51" s="88"/>
      <c r="KT51" s="88"/>
      <c r="KU51" s="88"/>
      <c r="KV51" s="88"/>
      <c r="KW51" s="88"/>
      <c r="KX51" s="88"/>
      <c r="KY51" s="88"/>
      <c r="KZ51" s="88"/>
      <c r="LA51" s="88"/>
      <c r="LB51" s="88"/>
      <c r="LC51" s="88"/>
      <c r="LD51" s="88"/>
      <c r="LE51" s="88"/>
      <c r="LF51" s="88"/>
      <c r="LG51" s="88"/>
      <c r="LH51" s="88"/>
      <c r="LI51" s="88"/>
      <c r="LJ51" s="88"/>
      <c r="LK51" s="88"/>
      <c r="LL51" s="88"/>
      <c r="LM51" s="88"/>
      <c r="LN51" s="88"/>
      <c r="LO51" s="88"/>
      <c r="LP51" s="88"/>
      <c r="LQ51" s="88"/>
      <c r="LR51" s="88"/>
      <c r="LS51" s="88"/>
      <c r="LT51" s="88"/>
      <c r="LU51" s="88"/>
      <c r="LV51" s="88"/>
      <c r="LW51" s="88"/>
      <c r="LX51" s="88"/>
      <c r="LY51" s="88"/>
      <c r="LZ51" s="88"/>
      <c r="MA51" s="88"/>
      <c r="MB51" s="88"/>
      <c r="MC51" s="88"/>
      <c r="MD51" s="88"/>
      <c r="ME51" s="88"/>
      <c r="MF51" s="88"/>
      <c r="MG51" s="88"/>
      <c r="MH51" s="88"/>
      <c r="MI51" s="88"/>
      <c r="MJ51" s="88"/>
      <c r="MK51" s="88"/>
      <c r="ML51" s="88"/>
      <c r="MM51" s="88"/>
      <c r="MN51" s="88"/>
      <c r="MO51" s="88"/>
      <c r="MP51" s="88"/>
      <c r="MQ51" s="88"/>
      <c r="MR51" s="88"/>
      <c r="MS51" s="88"/>
      <c r="MT51" s="88"/>
      <c r="MU51" s="88"/>
      <c r="MV51" s="88"/>
      <c r="MW51" s="88"/>
      <c r="MX51" s="88"/>
      <c r="MY51" s="88"/>
      <c r="MZ51" s="88"/>
      <c r="NA51" s="88"/>
      <c r="NB51" s="88"/>
      <c r="NC51" s="88"/>
      <c r="ND51" s="88"/>
      <c r="NE51" s="88"/>
      <c r="NF51" s="88"/>
      <c r="NG51" s="88"/>
      <c r="NH51" s="88"/>
      <c r="NI51" s="88"/>
      <c r="NJ51" s="88"/>
      <c r="NK51" s="88"/>
      <c r="NL51" s="88"/>
      <c r="NM51" s="88"/>
      <c r="NN51" s="88"/>
      <c r="NO51" s="88"/>
      <c r="NP51" s="88"/>
      <c r="NQ51" s="88"/>
      <c r="NR51" s="88"/>
      <c r="NS51" s="88"/>
      <c r="NT51" s="88"/>
      <c r="NU51" s="88"/>
      <c r="NV51" s="88"/>
      <c r="NW51" s="88"/>
      <c r="NX51" s="88"/>
      <c r="NY51" s="88"/>
      <c r="NZ51" s="88"/>
      <c r="OA51" s="88"/>
      <c r="OB51" s="88"/>
      <c r="OC51" s="88"/>
      <c r="OD51" s="88"/>
      <c r="OE51" s="88"/>
      <c r="OF51" s="88"/>
      <c r="OG51" s="88"/>
      <c r="OH51" s="88"/>
      <c r="OI51" s="88"/>
      <c r="OJ51" s="88"/>
      <c r="OK51" s="88"/>
      <c r="OL51" s="88"/>
      <c r="OM51" s="88"/>
      <c r="ON51" s="88"/>
      <c r="OO51" s="88"/>
      <c r="OP51" s="88"/>
      <c r="OQ51" s="88"/>
      <c r="OR51" s="88"/>
      <c r="OS51" s="88"/>
      <c r="OT51" s="88"/>
      <c r="OU51" s="88"/>
      <c r="OV51" s="88"/>
      <c r="OW51" s="88"/>
      <c r="OX51" s="88"/>
      <c r="OY51" s="88"/>
      <c r="OZ51" s="88"/>
      <c r="PA51" s="88"/>
      <c r="PB51" s="88"/>
      <c r="PC51" s="88"/>
      <c r="PD51" s="88"/>
      <c r="PE51" s="88"/>
      <c r="PF51" s="88"/>
      <c r="PG51" s="88"/>
      <c r="PH51" s="88"/>
      <c r="PI51" s="88"/>
      <c r="PJ51" s="88"/>
      <c r="PK51" s="88"/>
      <c r="PL51" s="88"/>
      <c r="PM51" s="88"/>
      <c r="PN51" s="88"/>
      <c r="PO51" s="88"/>
      <c r="PP51" s="88"/>
      <c r="PQ51" s="88"/>
      <c r="PR51" s="88"/>
      <c r="PS51" s="88"/>
      <c r="PT51" s="88"/>
      <c r="PU51" s="88"/>
      <c r="PV51" s="88"/>
      <c r="PW51" s="88"/>
      <c r="PX51" s="88"/>
      <c r="PY51" s="88"/>
      <c r="PZ51" s="88"/>
      <c r="QA51" s="88"/>
      <c r="QB51" s="88"/>
      <c r="QC51" s="88"/>
      <c r="QD51" s="88"/>
      <c r="QE51" s="88"/>
      <c r="QF51" s="88"/>
      <c r="QG51" s="88"/>
      <c r="QH51" s="88"/>
      <c r="QI51" s="88"/>
      <c r="QJ51" s="88"/>
      <c r="QK51" s="88"/>
      <c r="QL51" s="88"/>
      <c r="QM51" s="88"/>
      <c r="QN51" s="88"/>
      <c r="QO51" s="88"/>
      <c r="QP51" s="88"/>
      <c r="QQ51" s="88"/>
      <c r="QR51" s="88"/>
      <c r="QS51" s="88"/>
      <c r="QT51" s="88"/>
      <c r="QU51" s="88"/>
      <c r="QV51" s="88"/>
      <c r="QW51" s="88"/>
      <c r="QX51" s="88"/>
      <c r="QY51" s="88"/>
    </row>
    <row r="52" spans="1:467" x14ac:dyDescent="0.3">
      <c r="A52" s="87"/>
      <c r="B52" s="88"/>
      <c r="C52" s="89"/>
      <c r="D52" s="88"/>
      <c r="E52" s="88"/>
      <c r="F52" s="87"/>
      <c r="G52" s="88"/>
      <c r="H52" s="88"/>
      <c r="I52" s="88"/>
      <c r="J52" s="88"/>
      <c r="K52" s="88"/>
      <c r="L52" s="88"/>
      <c r="M52" s="90"/>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c r="HZ52" s="88"/>
      <c r="IA52" s="88"/>
      <c r="IB52" s="88"/>
      <c r="IC52" s="88"/>
      <c r="ID52" s="88"/>
      <c r="IE52" s="88"/>
      <c r="IF52" s="88"/>
      <c r="IG52" s="88"/>
      <c r="IH52" s="88"/>
      <c r="II52" s="88"/>
      <c r="IJ52" s="88"/>
      <c r="IK52" s="88"/>
      <c r="IL52" s="88"/>
      <c r="IM52" s="88"/>
      <c r="IN52" s="88"/>
      <c r="IO52" s="88"/>
      <c r="IP52" s="88"/>
      <c r="IQ52" s="88"/>
      <c r="IR52" s="88"/>
      <c r="IS52" s="88"/>
      <c r="IT52" s="88"/>
      <c r="IU52" s="88"/>
      <c r="IV52" s="88"/>
      <c r="IW52" s="88"/>
      <c r="IX52" s="88"/>
      <c r="IY52" s="88"/>
      <c r="IZ52" s="88"/>
      <c r="JA52" s="88"/>
      <c r="JB52" s="88"/>
      <c r="JC52" s="88"/>
      <c r="JD52" s="88"/>
      <c r="JE52" s="88"/>
      <c r="JF52" s="88"/>
      <c r="JG52" s="88"/>
      <c r="JH52" s="88"/>
      <c r="JI52" s="88"/>
      <c r="JJ52" s="88"/>
      <c r="JK52" s="88"/>
      <c r="JL52" s="88"/>
      <c r="JM52" s="88"/>
      <c r="JN52" s="88"/>
      <c r="JO52" s="88"/>
      <c r="JP52" s="88"/>
      <c r="JQ52" s="88"/>
      <c r="JR52" s="88"/>
      <c r="JS52" s="88"/>
      <c r="JT52" s="88"/>
      <c r="JU52" s="88"/>
      <c r="JV52" s="88"/>
      <c r="JW52" s="88"/>
      <c r="JX52" s="88"/>
      <c r="JY52" s="88"/>
      <c r="JZ52" s="88"/>
      <c r="KA52" s="88"/>
      <c r="KB52" s="88"/>
      <c r="KC52" s="88"/>
      <c r="KD52" s="88"/>
      <c r="KE52" s="88"/>
      <c r="KF52" s="88"/>
      <c r="KG52" s="88"/>
      <c r="KH52" s="88"/>
      <c r="KI52" s="88"/>
      <c r="KJ52" s="88"/>
      <c r="KK52" s="88"/>
      <c r="KL52" s="88"/>
      <c r="KM52" s="88"/>
      <c r="KN52" s="88"/>
      <c r="KO52" s="88"/>
      <c r="KP52" s="88"/>
      <c r="KQ52" s="88"/>
      <c r="KR52" s="88"/>
      <c r="KS52" s="88"/>
      <c r="KT52" s="88"/>
      <c r="KU52" s="88"/>
      <c r="KV52" s="88"/>
      <c r="KW52" s="88"/>
      <c r="KX52" s="88"/>
      <c r="KY52" s="88"/>
      <c r="KZ52" s="88"/>
      <c r="LA52" s="88"/>
      <c r="LB52" s="88"/>
      <c r="LC52" s="88"/>
      <c r="LD52" s="88"/>
      <c r="LE52" s="88"/>
      <c r="LF52" s="88"/>
      <c r="LG52" s="88"/>
      <c r="LH52" s="88"/>
      <c r="LI52" s="88"/>
      <c r="LJ52" s="88"/>
      <c r="LK52" s="88"/>
      <c r="LL52" s="88"/>
      <c r="LM52" s="88"/>
      <c r="LN52" s="88"/>
      <c r="LO52" s="88"/>
      <c r="LP52" s="88"/>
      <c r="LQ52" s="88"/>
      <c r="LR52" s="88"/>
      <c r="LS52" s="88"/>
      <c r="LT52" s="88"/>
      <c r="LU52" s="88"/>
      <c r="LV52" s="88"/>
      <c r="LW52" s="88"/>
      <c r="LX52" s="88"/>
      <c r="LY52" s="88"/>
      <c r="LZ52" s="88"/>
      <c r="MA52" s="88"/>
      <c r="MB52" s="88"/>
      <c r="MC52" s="88"/>
      <c r="MD52" s="88"/>
      <c r="ME52" s="88"/>
      <c r="MF52" s="88"/>
      <c r="MG52" s="88"/>
      <c r="MH52" s="88"/>
      <c r="MI52" s="88"/>
      <c r="MJ52" s="88"/>
      <c r="MK52" s="88"/>
      <c r="ML52" s="88"/>
      <c r="MM52" s="88"/>
      <c r="MN52" s="88"/>
      <c r="MO52" s="88"/>
      <c r="MP52" s="88"/>
      <c r="MQ52" s="88"/>
      <c r="MR52" s="88"/>
      <c r="MS52" s="88"/>
      <c r="MT52" s="88"/>
      <c r="MU52" s="88"/>
      <c r="MV52" s="88"/>
      <c r="MW52" s="88"/>
      <c r="MX52" s="88"/>
      <c r="MY52" s="88"/>
      <c r="MZ52" s="88"/>
      <c r="NA52" s="88"/>
      <c r="NB52" s="88"/>
      <c r="NC52" s="88"/>
      <c r="ND52" s="88"/>
      <c r="NE52" s="88"/>
      <c r="NF52" s="88"/>
      <c r="NG52" s="88"/>
      <c r="NH52" s="88"/>
      <c r="NI52" s="88"/>
      <c r="NJ52" s="88"/>
      <c r="NK52" s="88"/>
      <c r="NL52" s="88"/>
      <c r="NM52" s="88"/>
      <c r="NN52" s="88"/>
      <c r="NO52" s="88"/>
      <c r="NP52" s="88"/>
      <c r="NQ52" s="88"/>
      <c r="NR52" s="88"/>
      <c r="NS52" s="88"/>
      <c r="NT52" s="88"/>
      <c r="NU52" s="88"/>
      <c r="NV52" s="88"/>
      <c r="NW52" s="88"/>
      <c r="NX52" s="88"/>
      <c r="NY52" s="88"/>
      <c r="NZ52" s="88"/>
      <c r="OA52" s="88"/>
      <c r="OB52" s="88"/>
      <c r="OC52" s="88"/>
      <c r="OD52" s="88"/>
      <c r="OE52" s="88"/>
      <c r="OF52" s="88"/>
      <c r="OG52" s="88"/>
      <c r="OH52" s="88"/>
      <c r="OI52" s="88"/>
      <c r="OJ52" s="88"/>
      <c r="OK52" s="88"/>
      <c r="OL52" s="88"/>
      <c r="OM52" s="88"/>
      <c r="ON52" s="88"/>
      <c r="OO52" s="88"/>
      <c r="OP52" s="88"/>
      <c r="OQ52" s="88"/>
      <c r="OR52" s="88"/>
      <c r="OS52" s="88"/>
      <c r="OT52" s="88"/>
      <c r="OU52" s="88"/>
      <c r="OV52" s="88"/>
      <c r="OW52" s="88"/>
      <c r="OX52" s="88"/>
      <c r="OY52" s="88"/>
      <c r="OZ52" s="88"/>
      <c r="PA52" s="88"/>
      <c r="PB52" s="88"/>
      <c r="PC52" s="88"/>
      <c r="PD52" s="88"/>
      <c r="PE52" s="88"/>
      <c r="PF52" s="88"/>
      <c r="PG52" s="88"/>
      <c r="PH52" s="88"/>
      <c r="PI52" s="88"/>
      <c r="PJ52" s="88"/>
      <c r="PK52" s="88"/>
      <c r="PL52" s="88"/>
      <c r="PM52" s="88"/>
      <c r="PN52" s="88"/>
      <c r="PO52" s="88"/>
      <c r="PP52" s="88"/>
      <c r="PQ52" s="88"/>
      <c r="PR52" s="88"/>
      <c r="PS52" s="88"/>
      <c r="PT52" s="88"/>
      <c r="PU52" s="88"/>
      <c r="PV52" s="88"/>
      <c r="PW52" s="88"/>
      <c r="PX52" s="88"/>
      <c r="PY52" s="88"/>
      <c r="PZ52" s="88"/>
      <c r="QA52" s="88"/>
      <c r="QB52" s="88"/>
      <c r="QC52" s="88"/>
      <c r="QD52" s="88"/>
      <c r="QE52" s="88"/>
      <c r="QF52" s="88"/>
      <c r="QG52" s="88"/>
      <c r="QH52" s="88"/>
      <c r="QI52" s="88"/>
      <c r="QJ52" s="88"/>
      <c r="QK52" s="88"/>
      <c r="QL52" s="88"/>
      <c r="QM52" s="88"/>
      <c r="QN52" s="88"/>
      <c r="QO52" s="88"/>
      <c r="QP52" s="88"/>
      <c r="QQ52" s="88"/>
      <c r="QR52" s="88"/>
      <c r="QS52" s="88"/>
      <c r="QT52" s="88"/>
      <c r="QU52" s="88"/>
      <c r="QV52" s="88"/>
      <c r="QW52" s="88"/>
      <c r="QX52" s="88"/>
      <c r="QY52" s="88"/>
    </row>
    <row r="53" spans="1:467" x14ac:dyDescent="0.3">
      <c r="A53" s="87"/>
      <c r="B53" s="88"/>
      <c r="C53" s="89"/>
      <c r="D53" s="88"/>
      <c r="E53" s="88"/>
      <c r="F53" s="87"/>
      <c r="G53" s="88"/>
      <c r="H53" s="88"/>
      <c r="I53" s="88"/>
      <c r="J53" s="88"/>
      <c r="K53" s="88"/>
      <c r="L53" s="88"/>
      <c r="M53" s="90"/>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c r="HZ53" s="88"/>
      <c r="IA53" s="88"/>
      <c r="IB53" s="88"/>
      <c r="IC53" s="88"/>
      <c r="ID53" s="88"/>
      <c r="IE53" s="88"/>
      <c r="IF53" s="88"/>
      <c r="IG53" s="88"/>
      <c r="IH53" s="88"/>
      <c r="II53" s="88"/>
      <c r="IJ53" s="88"/>
      <c r="IK53" s="88"/>
      <c r="IL53" s="88"/>
      <c r="IM53" s="88"/>
      <c r="IN53" s="88"/>
      <c r="IO53" s="88"/>
      <c r="IP53" s="88"/>
      <c r="IQ53" s="88"/>
      <c r="IR53" s="88"/>
      <c r="IS53" s="88"/>
      <c r="IT53" s="88"/>
      <c r="IU53" s="88"/>
      <c r="IV53" s="88"/>
      <c r="IW53" s="88"/>
      <c r="IX53" s="88"/>
      <c r="IY53" s="88"/>
      <c r="IZ53" s="88"/>
      <c r="JA53" s="88"/>
      <c r="JB53" s="88"/>
      <c r="JC53" s="88"/>
      <c r="JD53" s="88"/>
      <c r="JE53" s="88"/>
      <c r="JF53" s="88"/>
      <c r="JG53" s="88"/>
      <c r="JH53" s="88"/>
      <c r="JI53" s="88"/>
      <c r="JJ53" s="88"/>
      <c r="JK53" s="88"/>
      <c r="JL53" s="88"/>
      <c r="JM53" s="88"/>
      <c r="JN53" s="88"/>
      <c r="JO53" s="88"/>
      <c r="JP53" s="88"/>
      <c r="JQ53" s="88"/>
      <c r="JR53" s="88"/>
      <c r="JS53" s="88"/>
      <c r="JT53" s="88"/>
      <c r="JU53" s="88"/>
      <c r="JV53" s="88"/>
      <c r="JW53" s="88"/>
      <c r="JX53" s="88"/>
      <c r="JY53" s="88"/>
      <c r="JZ53" s="88"/>
      <c r="KA53" s="88"/>
      <c r="KB53" s="88"/>
      <c r="KC53" s="88"/>
      <c r="KD53" s="88"/>
      <c r="KE53" s="88"/>
      <c r="KF53" s="88"/>
      <c r="KG53" s="88"/>
      <c r="KH53" s="88"/>
      <c r="KI53" s="88"/>
      <c r="KJ53" s="88"/>
      <c r="KK53" s="88"/>
      <c r="KL53" s="88"/>
      <c r="KM53" s="88"/>
      <c r="KN53" s="88"/>
      <c r="KO53" s="88"/>
      <c r="KP53" s="88"/>
      <c r="KQ53" s="88"/>
      <c r="KR53" s="88"/>
      <c r="KS53" s="88"/>
      <c r="KT53" s="88"/>
      <c r="KU53" s="88"/>
      <c r="KV53" s="88"/>
      <c r="KW53" s="88"/>
      <c r="KX53" s="88"/>
      <c r="KY53" s="88"/>
      <c r="KZ53" s="88"/>
      <c r="LA53" s="88"/>
      <c r="LB53" s="88"/>
      <c r="LC53" s="88"/>
      <c r="LD53" s="88"/>
      <c r="LE53" s="88"/>
      <c r="LF53" s="88"/>
      <c r="LG53" s="88"/>
      <c r="LH53" s="88"/>
      <c r="LI53" s="88"/>
      <c r="LJ53" s="88"/>
      <c r="LK53" s="88"/>
      <c r="LL53" s="88"/>
      <c r="LM53" s="88"/>
      <c r="LN53" s="88"/>
      <c r="LO53" s="88"/>
      <c r="LP53" s="88"/>
      <c r="LQ53" s="88"/>
      <c r="LR53" s="88"/>
      <c r="LS53" s="88"/>
      <c r="LT53" s="88"/>
      <c r="LU53" s="88"/>
      <c r="LV53" s="88"/>
      <c r="LW53" s="88"/>
      <c r="LX53" s="88"/>
      <c r="LY53" s="88"/>
      <c r="LZ53" s="88"/>
      <c r="MA53" s="88"/>
      <c r="MB53" s="88"/>
      <c r="MC53" s="88"/>
      <c r="MD53" s="88"/>
      <c r="ME53" s="88"/>
      <c r="MF53" s="88"/>
      <c r="MG53" s="88"/>
      <c r="MH53" s="88"/>
      <c r="MI53" s="88"/>
      <c r="MJ53" s="88"/>
      <c r="MK53" s="88"/>
      <c r="ML53" s="88"/>
      <c r="MM53" s="88"/>
      <c r="MN53" s="88"/>
      <c r="MO53" s="88"/>
      <c r="MP53" s="88"/>
      <c r="MQ53" s="88"/>
      <c r="MR53" s="88"/>
      <c r="MS53" s="88"/>
      <c r="MT53" s="88"/>
      <c r="MU53" s="88"/>
      <c r="MV53" s="88"/>
      <c r="MW53" s="88"/>
      <c r="MX53" s="88"/>
      <c r="MY53" s="88"/>
      <c r="MZ53" s="88"/>
      <c r="NA53" s="88"/>
      <c r="NB53" s="88"/>
      <c r="NC53" s="88"/>
      <c r="ND53" s="88"/>
      <c r="NE53" s="88"/>
      <c r="NF53" s="88"/>
      <c r="NG53" s="88"/>
      <c r="NH53" s="88"/>
      <c r="NI53" s="88"/>
      <c r="NJ53" s="88"/>
      <c r="NK53" s="88"/>
      <c r="NL53" s="88"/>
      <c r="NM53" s="88"/>
      <c r="NN53" s="88"/>
      <c r="NO53" s="88"/>
      <c r="NP53" s="88"/>
      <c r="NQ53" s="88"/>
      <c r="NR53" s="88"/>
      <c r="NS53" s="88"/>
      <c r="NT53" s="88"/>
      <c r="NU53" s="88"/>
      <c r="NV53" s="88"/>
      <c r="NW53" s="88"/>
      <c r="NX53" s="88"/>
      <c r="NY53" s="88"/>
      <c r="NZ53" s="88"/>
      <c r="OA53" s="88"/>
      <c r="OB53" s="88"/>
      <c r="OC53" s="88"/>
      <c r="OD53" s="88"/>
      <c r="OE53" s="88"/>
      <c r="OF53" s="88"/>
      <c r="OG53" s="88"/>
      <c r="OH53" s="88"/>
      <c r="OI53" s="88"/>
      <c r="OJ53" s="88"/>
      <c r="OK53" s="88"/>
      <c r="OL53" s="88"/>
      <c r="OM53" s="88"/>
      <c r="ON53" s="88"/>
      <c r="OO53" s="88"/>
      <c r="OP53" s="88"/>
      <c r="OQ53" s="88"/>
      <c r="OR53" s="88"/>
      <c r="OS53" s="88"/>
      <c r="OT53" s="88"/>
      <c r="OU53" s="88"/>
      <c r="OV53" s="88"/>
      <c r="OW53" s="88"/>
      <c r="OX53" s="88"/>
      <c r="OY53" s="88"/>
      <c r="OZ53" s="88"/>
      <c r="PA53" s="88"/>
      <c r="PB53" s="88"/>
      <c r="PC53" s="88"/>
      <c r="PD53" s="88"/>
      <c r="PE53" s="88"/>
      <c r="PF53" s="88"/>
      <c r="PG53" s="88"/>
      <c r="PH53" s="88"/>
      <c r="PI53" s="88"/>
      <c r="PJ53" s="88"/>
      <c r="PK53" s="88"/>
      <c r="PL53" s="88"/>
      <c r="PM53" s="88"/>
      <c r="PN53" s="88"/>
      <c r="PO53" s="88"/>
      <c r="PP53" s="88"/>
      <c r="PQ53" s="88"/>
      <c r="PR53" s="88"/>
      <c r="PS53" s="88"/>
      <c r="PT53" s="88"/>
      <c r="PU53" s="88"/>
      <c r="PV53" s="88"/>
      <c r="PW53" s="88"/>
      <c r="PX53" s="88"/>
      <c r="PY53" s="88"/>
      <c r="PZ53" s="88"/>
      <c r="QA53" s="88"/>
      <c r="QB53" s="88"/>
      <c r="QC53" s="88"/>
      <c r="QD53" s="88"/>
      <c r="QE53" s="88"/>
      <c r="QF53" s="88"/>
      <c r="QG53" s="88"/>
      <c r="QH53" s="88"/>
      <c r="QI53" s="88"/>
      <c r="QJ53" s="88"/>
      <c r="QK53" s="88"/>
      <c r="QL53" s="88"/>
      <c r="QM53" s="88"/>
      <c r="QN53" s="88"/>
      <c r="QO53" s="88"/>
      <c r="QP53" s="88"/>
      <c r="QQ53" s="88"/>
      <c r="QR53" s="88"/>
      <c r="QS53" s="88"/>
      <c r="QT53" s="88"/>
      <c r="QU53" s="88"/>
      <c r="QV53" s="88"/>
      <c r="QW53" s="88"/>
      <c r="QX53" s="88"/>
      <c r="QY53" s="88"/>
    </row>
    <row r="54" spans="1:467" x14ac:dyDescent="0.3">
      <c r="A54" s="87"/>
      <c r="B54" s="88"/>
      <c r="C54" s="89"/>
      <c r="D54" s="88"/>
      <c r="E54" s="88"/>
      <c r="F54" s="87"/>
      <c r="G54" s="88"/>
      <c r="H54" s="88"/>
      <c r="I54" s="88"/>
      <c r="J54" s="88"/>
      <c r="K54" s="88"/>
      <c r="L54" s="88"/>
      <c r="M54" s="90"/>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c r="HZ54" s="88"/>
      <c r="IA54" s="88"/>
      <c r="IB54" s="88"/>
      <c r="IC54" s="88"/>
      <c r="ID54" s="88"/>
      <c r="IE54" s="88"/>
      <c r="IF54" s="88"/>
      <c r="IG54" s="88"/>
      <c r="IH54" s="88"/>
      <c r="II54" s="88"/>
      <c r="IJ54" s="88"/>
      <c r="IK54" s="88"/>
      <c r="IL54" s="88"/>
      <c r="IM54" s="88"/>
      <c r="IN54" s="88"/>
      <c r="IO54" s="88"/>
      <c r="IP54" s="88"/>
      <c r="IQ54" s="88"/>
      <c r="IR54" s="88"/>
      <c r="IS54" s="88"/>
      <c r="IT54" s="88"/>
      <c r="IU54" s="88"/>
      <c r="IV54" s="88"/>
      <c r="IW54" s="88"/>
      <c r="IX54" s="88"/>
      <c r="IY54" s="88"/>
      <c r="IZ54" s="88"/>
      <c r="JA54" s="88"/>
      <c r="JB54" s="88"/>
      <c r="JC54" s="88"/>
      <c r="JD54" s="88"/>
      <c r="JE54" s="88"/>
      <c r="JF54" s="88"/>
      <c r="JG54" s="88"/>
      <c r="JH54" s="88"/>
      <c r="JI54" s="88"/>
      <c r="JJ54" s="88"/>
      <c r="JK54" s="88"/>
      <c r="JL54" s="88"/>
      <c r="JM54" s="88"/>
      <c r="JN54" s="88"/>
      <c r="JO54" s="88"/>
      <c r="JP54" s="88"/>
      <c r="JQ54" s="88"/>
      <c r="JR54" s="88"/>
      <c r="JS54" s="88"/>
      <c r="JT54" s="88"/>
      <c r="JU54" s="88"/>
      <c r="JV54" s="88"/>
      <c r="JW54" s="88"/>
      <c r="JX54" s="88"/>
      <c r="JY54" s="88"/>
      <c r="JZ54" s="88"/>
      <c r="KA54" s="88"/>
      <c r="KB54" s="88"/>
      <c r="KC54" s="88"/>
      <c r="KD54" s="88"/>
      <c r="KE54" s="88"/>
      <c r="KF54" s="88"/>
      <c r="KG54" s="88"/>
      <c r="KH54" s="88"/>
      <c r="KI54" s="88"/>
      <c r="KJ54" s="88"/>
      <c r="KK54" s="88"/>
      <c r="KL54" s="88"/>
      <c r="KM54" s="88"/>
      <c r="KN54" s="88"/>
      <c r="KO54" s="88"/>
      <c r="KP54" s="88"/>
      <c r="KQ54" s="88"/>
      <c r="KR54" s="88"/>
      <c r="KS54" s="88"/>
      <c r="KT54" s="88"/>
      <c r="KU54" s="88"/>
      <c r="KV54" s="88"/>
      <c r="KW54" s="88"/>
      <c r="KX54" s="88"/>
      <c r="KY54" s="88"/>
      <c r="KZ54" s="88"/>
      <c r="LA54" s="88"/>
      <c r="LB54" s="88"/>
      <c r="LC54" s="88"/>
      <c r="LD54" s="88"/>
      <c r="LE54" s="88"/>
      <c r="LF54" s="88"/>
      <c r="LG54" s="88"/>
      <c r="LH54" s="88"/>
      <c r="LI54" s="88"/>
      <c r="LJ54" s="88"/>
      <c r="LK54" s="88"/>
      <c r="LL54" s="88"/>
      <c r="LM54" s="88"/>
      <c r="LN54" s="88"/>
      <c r="LO54" s="88"/>
      <c r="LP54" s="88"/>
      <c r="LQ54" s="88"/>
      <c r="LR54" s="88"/>
      <c r="LS54" s="88"/>
      <c r="LT54" s="88"/>
      <c r="LU54" s="88"/>
      <c r="LV54" s="88"/>
      <c r="LW54" s="88"/>
      <c r="LX54" s="88"/>
      <c r="LY54" s="88"/>
      <c r="LZ54" s="88"/>
      <c r="MA54" s="88"/>
      <c r="MB54" s="88"/>
      <c r="MC54" s="88"/>
      <c r="MD54" s="88"/>
      <c r="ME54" s="88"/>
      <c r="MF54" s="88"/>
      <c r="MG54" s="88"/>
      <c r="MH54" s="88"/>
      <c r="MI54" s="88"/>
      <c r="MJ54" s="88"/>
      <c r="MK54" s="88"/>
      <c r="ML54" s="88"/>
      <c r="MM54" s="88"/>
      <c r="MN54" s="88"/>
      <c r="MO54" s="88"/>
      <c r="MP54" s="88"/>
      <c r="MQ54" s="88"/>
      <c r="MR54" s="88"/>
      <c r="MS54" s="88"/>
      <c r="MT54" s="88"/>
      <c r="MU54" s="88"/>
      <c r="MV54" s="88"/>
      <c r="MW54" s="88"/>
      <c r="MX54" s="88"/>
      <c r="MY54" s="88"/>
      <c r="MZ54" s="88"/>
      <c r="NA54" s="88"/>
      <c r="NB54" s="88"/>
      <c r="NC54" s="88"/>
      <c r="ND54" s="88"/>
      <c r="NE54" s="88"/>
      <c r="NF54" s="88"/>
      <c r="NG54" s="88"/>
      <c r="NH54" s="88"/>
      <c r="NI54" s="88"/>
      <c r="NJ54" s="88"/>
      <c r="NK54" s="88"/>
      <c r="NL54" s="88"/>
      <c r="NM54" s="88"/>
      <c r="NN54" s="88"/>
      <c r="NO54" s="88"/>
      <c r="NP54" s="88"/>
      <c r="NQ54" s="88"/>
      <c r="NR54" s="88"/>
      <c r="NS54" s="88"/>
      <c r="NT54" s="88"/>
      <c r="NU54" s="88"/>
      <c r="NV54" s="88"/>
      <c r="NW54" s="88"/>
      <c r="NX54" s="88"/>
      <c r="NY54" s="88"/>
      <c r="NZ54" s="88"/>
      <c r="OA54" s="88"/>
      <c r="OB54" s="88"/>
      <c r="OC54" s="88"/>
      <c r="OD54" s="88"/>
      <c r="OE54" s="88"/>
      <c r="OF54" s="88"/>
      <c r="OG54" s="88"/>
      <c r="OH54" s="88"/>
      <c r="OI54" s="88"/>
      <c r="OJ54" s="88"/>
      <c r="OK54" s="88"/>
      <c r="OL54" s="88"/>
      <c r="OM54" s="88"/>
      <c r="ON54" s="88"/>
      <c r="OO54" s="88"/>
      <c r="OP54" s="88"/>
      <c r="OQ54" s="88"/>
      <c r="OR54" s="88"/>
      <c r="OS54" s="88"/>
      <c r="OT54" s="88"/>
      <c r="OU54" s="88"/>
      <c r="OV54" s="88"/>
      <c r="OW54" s="88"/>
      <c r="OX54" s="88"/>
      <c r="OY54" s="88"/>
      <c r="OZ54" s="88"/>
      <c r="PA54" s="88"/>
      <c r="PB54" s="88"/>
      <c r="PC54" s="88"/>
      <c r="PD54" s="88"/>
      <c r="PE54" s="88"/>
      <c r="PF54" s="88"/>
      <c r="PG54" s="88"/>
      <c r="PH54" s="88"/>
      <c r="PI54" s="88"/>
      <c r="PJ54" s="88"/>
      <c r="PK54" s="88"/>
      <c r="PL54" s="88"/>
      <c r="PM54" s="88"/>
      <c r="PN54" s="88"/>
      <c r="PO54" s="88"/>
      <c r="PP54" s="88"/>
      <c r="PQ54" s="88"/>
      <c r="PR54" s="88"/>
      <c r="PS54" s="88"/>
      <c r="PT54" s="88"/>
      <c r="PU54" s="88"/>
      <c r="PV54" s="88"/>
      <c r="PW54" s="88"/>
      <c r="PX54" s="88"/>
      <c r="PY54" s="88"/>
      <c r="PZ54" s="88"/>
      <c r="QA54" s="88"/>
      <c r="QB54" s="88"/>
      <c r="QC54" s="88"/>
      <c r="QD54" s="88"/>
      <c r="QE54" s="88"/>
      <c r="QF54" s="88"/>
      <c r="QG54" s="88"/>
      <c r="QH54" s="88"/>
      <c r="QI54" s="88"/>
      <c r="QJ54" s="88"/>
      <c r="QK54" s="88"/>
      <c r="QL54" s="88"/>
      <c r="QM54" s="88"/>
      <c r="QN54" s="88"/>
      <c r="QO54" s="88"/>
      <c r="QP54" s="88"/>
      <c r="QQ54" s="88"/>
      <c r="QR54" s="88"/>
      <c r="QS54" s="88"/>
      <c r="QT54" s="88"/>
      <c r="QU54" s="88"/>
      <c r="QV54" s="88"/>
      <c r="QW54" s="88"/>
      <c r="QX54" s="88"/>
      <c r="QY54" s="88"/>
    </row>
    <row r="55" spans="1:467" x14ac:dyDescent="0.3">
      <c r="A55" s="87"/>
      <c r="B55" s="88"/>
      <c r="C55" s="89"/>
      <c r="D55" s="88"/>
      <c r="E55" s="88"/>
      <c r="F55" s="87"/>
      <c r="G55" s="88"/>
      <c r="H55" s="88"/>
      <c r="I55" s="88"/>
      <c r="J55" s="88"/>
      <c r="K55" s="88"/>
      <c r="L55" s="88"/>
      <c r="M55" s="90"/>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c r="HZ55" s="88"/>
      <c r="IA55" s="88"/>
      <c r="IB55" s="88"/>
      <c r="IC55" s="88"/>
      <c r="ID55" s="88"/>
      <c r="IE55" s="88"/>
      <c r="IF55" s="88"/>
      <c r="IG55" s="88"/>
      <c r="IH55" s="88"/>
      <c r="II55" s="88"/>
      <c r="IJ55" s="88"/>
      <c r="IK55" s="88"/>
      <c r="IL55" s="88"/>
      <c r="IM55" s="88"/>
      <c r="IN55" s="88"/>
      <c r="IO55" s="88"/>
      <c r="IP55" s="88"/>
      <c r="IQ55" s="88"/>
      <c r="IR55" s="88"/>
      <c r="IS55" s="88"/>
      <c r="IT55" s="88"/>
      <c r="IU55" s="88"/>
      <c r="IV55" s="88"/>
      <c r="IW55" s="88"/>
      <c r="IX55" s="88"/>
      <c r="IY55" s="88"/>
      <c r="IZ55" s="88"/>
      <c r="JA55" s="88"/>
      <c r="JB55" s="88"/>
      <c r="JC55" s="88"/>
      <c r="JD55" s="88"/>
      <c r="JE55" s="88"/>
      <c r="JF55" s="88"/>
      <c r="JG55" s="88"/>
      <c r="JH55" s="88"/>
      <c r="JI55" s="88"/>
      <c r="JJ55" s="88"/>
      <c r="JK55" s="88"/>
      <c r="JL55" s="88"/>
      <c r="JM55" s="88"/>
      <c r="JN55" s="88"/>
      <c r="JO55" s="88"/>
      <c r="JP55" s="88"/>
      <c r="JQ55" s="88"/>
      <c r="JR55" s="88"/>
      <c r="JS55" s="88"/>
      <c r="JT55" s="88"/>
      <c r="JU55" s="88"/>
      <c r="JV55" s="88"/>
      <c r="JW55" s="88"/>
      <c r="JX55" s="88"/>
      <c r="JY55" s="88"/>
      <c r="JZ55" s="88"/>
      <c r="KA55" s="88"/>
      <c r="KB55" s="88"/>
      <c r="KC55" s="88"/>
      <c r="KD55" s="88"/>
      <c r="KE55" s="88"/>
      <c r="KF55" s="88"/>
      <c r="KG55" s="88"/>
      <c r="KH55" s="88"/>
      <c r="KI55" s="88"/>
      <c r="KJ55" s="88"/>
      <c r="KK55" s="88"/>
      <c r="KL55" s="88"/>
      <c r="KM55" s="88"/>
      <c r="KN55" s="88"/>
      <c r="KO55" s="88"/>
      <c r="KP55" s="88"/>
      <c r="KQ55" s="88"/>
      <c r="KR55" s="88"/>
      <c r="KS55" s="88"/>
      <c r="KT55" s="88"/>
      <c r="KU55" s="88"/>
      <c r="KV55" s="88"/>
      <c r="KW55" s="88"/>
      <c r="KX55" s="88"/>
      <c r="KY55" s="88"/>
      <c r="KZ55" s="88"/>
      <c r="LA55" s="88"/>
      <c r="LB55" s="88"/>
      <c r="LC55" s="88"/>
      <c r="LD55" s="88"/>
      <c r="LE55" s="88"/>
      <c r="LF55" s="88"/>
      <c r="LG55" s="88"/>
      <c r="LH55" s="88"/>
      <c r="LI55" s="88"/>
      <c r="LJ55" s="88"/>
      <c r="LK55" s="88"/>
      <c r="LL55" s="88"/>
      <c r="LM55" s="88"/>
      <c r="LN55" s="88"/>
      <c r="LO55" s="88"/>
      <c r="LP55" s="88"/>
      <c r="LQ55" s="88"/>
      <c r="LR55" s="88"/>
      <c r="LS55" s="88"/>
      <c r="LT55" s="88"/>
      <c r="LU55" s="88"/>
      <c r="LV55" s="88"/>
      <c r="LW55" s="88"/>
      <c r="LX55" s="88"/>
      <c r="LY55" s="88"/>
      <c r="LZ55" s="88"/>
      <c r="MA55" s="88"/>
      <c r="MB55" s="88"/>
      <c r="MC55" s="88"/>
      <c r="MD55" s="88"/>
      <c r="ME55" s="88"/>
      <c r="MF55" s="88"/>
      <c r="MG55" s="88"/>
      <c r="MH55" s="88"/>
      <c r="MI55" s="88"/>
      <c r="MJ55" s="88"/>
      <c r="MK55" s="88"/>
      <c r="ML55" s="88"/>
      <c r="MM55" s="88"/>
      <c r="MN55" s="88"/>
      <c r="MO55" s="88"/>
      <c r="MP55" s="88"/>
      <c r="MQ55" s="88"/>
      <c r="MR55" s="88"/>
      <c r="MS55" s="88"/>
      <c r="MT55" s="88"/>
      <c r="MU55" s="88"/>
      <c r="MV55" s="88"/>
      <c r="MW55" s="88"/>
      <c r="MX55" s="88"/>
      <c r="MY55" s="88"/>
      <c r="MZ55" s="88"/>
      <c r="NA55" s="88"/>
      <c r="NB55" s="88"/>
      <c r="NC55" s="88"/>
      <c r="ND55" s="88"/>
      <c r="NE55" s="88"/>
      <c r="NF55" s="88"/>
      <c r="NG55" s="88"/>
      <c r="NH55" s="88"/>
      <c r="NI55" s="88"/>
      <c r="NJ55" s="88"/>
      <c r="NK55" s="88"/>
      <c r="NL55" s="88"/>
      <c r="NM55" s="88"/>
      <c r="NN55" s="88"/>
      <c r="NO55" s="88"/>
      <c r="NP55" s="88"/>
      <c r="NQ55" s="88"/>
      <c r="NR55" s="88"/>
      <c r="NS55" s="88"/>
      <c r="NT55" s="88"/>
      <c r="NU55" s="88"/>
      <c r="NV55" s="88"/>
      <c r="NW55" s="88"/>
      <c r="NX55" s="88"/>
      <c r="NY55" s="88"/>
      <c r="NZ55" s="88"/>
      <c r="OA55" s="88"/>
      <c r="OB55" s="88"/>
      <c r="OC55" s="88"/>
      <c r="OD55" s="88"/>
      <c r="OE55" s="88"/>
      <c r="OF55" s="88"/>
      <c r="OG55" s="88"/>
      <c r="OH55" s="88"/>
      <c r="OI55" s="88"/>
      <c r="OJ55" s="88"/>
      <c r="OK55" s="88"/>
      <c r="OL55" s="88"/>
      <c r="OM55" s="88"/>
      <c r="ON55" s="88"/>
      <c r="OO55" s="88"/>
      <c r="OP55" s="88"/>
      <c r="OQ55" s="88"/>
      <c r="OR55" s="88"/>
      <c r="OS55" s="88"/>
      <c r="OT55" s="88"/>
      <c r="OU55" s="88"/>
      <c r="OV55" s="88"/>
      <c r="OW55" s="88"/>
      <c r="OX55" s="88"/>
      <c r="OY55" s="88"/>
      <c r="OZ55" s="88"/>
      <c r="PA55" s="88"/>
      <c r="PB55" s="88"/>
      <c r="PC55" s="88"/>
      <c r="PD55" s="88"/>
      <c r="PE55" s="88"/>
      <c r="PF55" s="88"/>
      <c r="PG55" s="88"/>
      <c r="PH55" s="88"/>
      <c r="PI55" s="88"/>
      <c r="PJ55" s="88"/>
      <c r="PK55" s="88"/>
      <c r="PL55" s="88"/>
      <c r="PM55" s="88"/>
      <c r="PN55" s="88"/>
      <c r="PO55" s="88"/>
      <c r="PP55" s="88"/>
      <c r="PQ55" s="88"/>
      <c r="PR55" s="88"/>
      <c r="PS55" s="88"/>
      <c r="PT55" s="88"/>
      <c r="PU55" s="88"/>
      <c r="PV55" s="88"/>
      <c r="PW55" s="88"/>
      <c r="PX55" s="88"/>
      <c r="PY55" s="88"/>
      <c r="PZ55" s="88"/>
      <c r="QA55" s="88"/>
      <c r="QB55" s="88"/>
      <c r="QC55" s="88"/>
      <c r="QD55" s="88"/>
      <c r="QE55" s="88"/>
      <c r="QF55" s="88"/>
      <c r="QG55" s="88"/>
      <c r="QH55" s="88"/>
      <c r="QI55" s="88"/>
      <c r="QJ55" s="88"/>
      <c r="QK55" s="88"/>
      <c r="QL55" s="88"/>
      <c r="QM55" s="88"/>
      <c r="QN55" s="88"/>
      <c r="QO55" s="88"/>
      <c r="QP55" s="88"/>
      <c r="QQ55" s="88"/>
      <c r="QR55" s="88"/>
      <c r="QS55" s="88"/>
      <c r="QT55" s="88"/>
      <c r="QU55" s="88"/>
      <c r="QV55" s="88"/>
      <c r="QW55" s="88"/>
      <c r="QX55" s="88"/>
      <c r="QY55" s="88"/>
    </row>
    <row r="56" spans="1:467" x14ac:dyDescent="0.3">
      <c r="A56" s="87"/>
      <c r="B56" s="88"/>
      <c r="C56" s="89"/>
      <c r="D56" s="88"/>
      <c r="E56" s="88"/>
      <c r="F56" s="87"/>
      <c r="G56" s="88"/>
      <c r="H56" s="88"/>
      <c r="I56" s="88"/>
      <c r="J56" s="88"/>
      <c r="K56" s="88"/>
      <c r="L56" s="88"/>
      <c r="M56" s="90"/>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c r="IW56" s="88"/>
      <c r="IX56" s="88"/>
      <c r="IY56" s="88"/>
      <c r="IZ56" s="88"/>
      <c r="JA56" s="88"/>
      <c r="JB56" s="88"/>
      <c r="JC56" s="88"/>
      <c r="JD56" s="88"/>
      <c r="JE56" s="88"/>
      <c r="JF56" s="88"/>
      <c r="JG56" s="88"/>
      <c r="JH56" s="88"/>
      <c r="JI56" s="88"/>
      <c r="JJ56" s="88"/>
      <c r="JK56" s="88"/>
      <c r="JL56" s="88"/>
      <c r="JM56" s="88"/>
      <c r="JN56" s="88"/>
      <c r="JO56" s="88"/>
      <c r="JP56" s="88"/>
      <c r="JQ56" s="88"/>
      <c r="JR56" s="88"/>
      <c r="JS56" s="88"/>
      <c r="JT56" s="88"/>
      <c r="JU56" s="88"/>
      <c r="JV56" s="88"/>
      <c r="JW56" s="88"/>
      <c r="JX56" s="88"/>
      <c r="JY56" s="88"/>
      <c r="JZ56" s="88"/>
      <c r="KA56" s="88"/>
      <c r="KB56" s="88"/>
      <c r="KC56" s="88"/>
      <c r="KD56" s="88"/>
      <c r="KE56" s="88"/>
      <c r="KF56" s="88"/>
      <c r="KG56" s="88"/>
      <c r="KH56" s="88"/>
      <c r="KI56" s="88"/>
      <c r="KJ56" s="88"/>
      <c r="KK56" s="88"/>
      <c r="KL56" s="88"/>
      <c r="KM56" s="88"/>
      <c r="KN56" s="88"/>
      <c r="KO56" s="88"/>
      <c r="KP56" s="88"/>
      <c r="KQ56" s="88"/>
      <c r="KR56" s="88"/>
      <c r="KS56" s="88"/>
      <c r="KT56" s="88"/>
      <c r="KU56" s="88"/>
      <c r="KV56" s="88"/>
      <c r="KW56" s="88"/>
      <c r="KX56" s="88"/>
      <c r="KY56" s="88"/>
      <c r="KZ56" s="88"/>
      <c r="LA56" s="88"/>
      <c r="LB56" s="88"/>
      <c r="LC56" s="88"/>
      <c r="LD56" s="88"/>
      <c r="LE56" s="88"/>
      <c r="LF56" s="88"/>
      <c r="LG56" s="88"/>
      <c r="LH56" s="88"/>
      <c r="LI56" s="88"/>
      <c r="LJ56" s="88"/>
      <c r="LK56" s="88"/>
      <c r="LL56" s="88"/>
      <c r="LM56" s="88"/>
      <c r="LN56" s="88"/>
      <c r="LO56" s="88"/>
      <c r="LP56" s="88"/>
      <c r="LQ56" s="88"/>
      <c r="LR56" s="88"/>
      <c r="LS56" s="88"/>
      <c r="LT56" s="88"/>
      <c r="LU56" s="88"/>
      <c r="LV56" s="88"/>
      <c r="LW56" s="88"/>
      <c r="LX56" s="88"/>
      <c r="LY56" s="88"/>
      <c r="LZ56" s="88"/>
      <c r="MA56" s="88"/>
      <c r="MB56" s="88"/>
      <c r="MC56" s="88"/>
      <c r="MD56" s="88"/>
      <c r="ME56" s="88"/>
      <c r="MF56" s="88"/>
      <c r="MG56" s="88"/>
      <c r="MH56" s="88"/>
      <c r="MI56" s="88"/>
      <c r="MJ56" s="88"/>
      <c r="MK56" s="88"/>
      <c r="ML56" s="88"/>
      <c r="MM56" s="88"/>
      <c r="MN56" s="88"/>
      <c r="MO56" s="88"/>
      <c r="MP56" s="88"/>
      <c r="MQ56" s="88"/>
      <c r="MR56" s="88"/>
      <c r="MS56" s="88"/>
      <c r="MT56" s="88"/>
      <c r="MU56" s="88"/>
      <c r="MV56" s="88"/>
      <c r="MW56" s="88"/>
      <c r="MX56" s="88"/>
      <c r="MY56" s="88"/>
      <c r="MZ56" s="88"/>
      <c r="NA56" s="88"/>
      <c r="NB56" s="88"/>
      <c r="NC56" s="88"/>
      <c r="ND56" s="88"/>
      <c r="NE56" s="88"/>
      <c r="NF56" s="88"/>
      <c r="NG56" s="88"/>
      <c r="NH56" s="88"/>
      <c r="NI56" s="88"/>
      <c r="NJ56" s="88"/>
      <c r="NK56" s="88"/>
      <c r="NL56" s="88"/>
      <c r="NM56" s="88"/>
      <c r="NN56" s="88"/>
      <c r="NO56" s="88"/>
      <c r="NP56" s="88"/>
      <c r="NQ56" s="88"/>
      <c r="NR56" s="88"/>
      <c r="NS56" s="88"/>
      <c r="NT56" s="88"/>
      <c r="NU56" s="88"/>
      <c r="NV56" s="88"/>
      <c r="NW56" s="88"/>
      <c r="NX56" s="88"/>
      <c r="NY56" s="88"/>
      <c r="NZ56" s="88"/>
      <c r="OA56" s="88"/>
      <c r="OB56" s="88"/>
      <c r="OC56" s="88"/>
      <c r="OD56" s="88"/>
      <c r="OE56" s="88"/>
      <c r="OF56" s="88"/>
      <c r="OG56" s="88"/>
      <c r="OH56" s="88"/>
      <c r="OI56" s="88"/>
      <c r="OJ56" s="88"/>
      <c r="OK56" s="88"/>
      <c r="OL56" s="88"/>
      <c r="OM56" s="88"/>
      <c r="ON56" s="88"/>
      <c r="OO56" s="88"/>
      <c r="OP56" s="88"/>
      <c r="OQ56" s="88"/>
      <c r="OR56" s="88"/>
      <c r="OS56" s="88"/>
      <c r="OT56" s="88"/>
      <c r="OU56" s="88"/>
      <c r="OV56" s="88"/>
      <c r="OW56" s="88"/>
      <c r="OX56" s="88"/>
      <c r="OY56" s="88"/>
      <c r="OZ56" s="88"/>
      <c r="PA56" s="88"/>
      <c r="PB56" s="88"/>
      <c r="PC56" s="88"/>
      <c r="PD56" s="88"/>
      <c r="PE56" s="88"/>
      <c r="PF56" s="88"/>
      <c r="PG56" s="88"/>
      <c r="PH56" s="88"/>
      <c r="PI56" s="88"/>
      <c r="PJ56" s="88"/>
      <c r="PK56" s="88"/>
      <c r="PL56" s="88"/>
      <c r="PM56" s="88"/>
      <c r="PN56" s="88"/>
      <c r="PO56" s="88"/>
      <c r="PP56" s="88"/>
      <c r="PQ56" s="88"/>
      <c r="PR56" s="88"/>
      <c r="PS56" s="88"/>
      <c r="PT56" s="88"/>
      <c r="PU56" s="88"/>
      <c r="PV56" s="88"/>
      <c r="PW56" s="88"/>
      <c r="PX56" s="88"/>
      <c r="PY56" s="88"/>
      <c r="PZ56" s="88"/>
      <c r="QA56" s="88"/>
      <c r="QB56" s="88"/>
      <c r="QC56" s="88"/>
      <c r="QD56" s="88"/>
      <c r="QE56" s="88"/>
      <c r="QF56" s="88"/>
      <c r="QG56" s="88"/>
      <c r="QH56" s="88"/>
      <c r="QI56" s="88"/>
      <c r="QJ56" s="88"/>
      <c r="QK56" s="88"/>
      <c r="QL56" s="88"/>
      <c r="QM56" s="88"/>
      <c r="QN56" s="88"/>
      <c r="QO56" s="88"/>
      <c r="QP56" s="88"/>
      <c r="QQ56" s="88"/>
      <c r="QR56" s="88"/>
      <c r="QS56" s="88"/>
      <c r="QT56" s="88"/>
      <c r="QU56" s="88"/>
      <c r="QV56" s="88"/>
      <c r="QW56" s="88"/>
      <c r="QX56" s="88"/>
      <c r="QY56" s="88"/>
    </row>
    <row r="57" spans="1:467" x14ac:dyDescent="0.3">
      <c r="A57" s="87"/>
      <c r="B57" s="88"/>
      <c r="C57" s="89"/>
      <c r="D57" s="88"/>
      <c r="E57" s="88"/>
      <c r="F57" s="87"/>
      <c r="G57" s="88"/>
      <c r="H57" s="88"/>
      <c r="I57" s="88"/>
      <c r="J57" s="88"/>
      <c r="K57" s="88"/>
      <c r="L57" s="88"/>
      <c r="M57" s="90"/>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c r="HZ57" s="88"/>
      <c r="IA57" s="88"/>
      <c r="IB57" s="88"/>
      <c r="IC57" s="88"/>
      <c r="ID57" s="88"/>
      <c r="IE57" s="88"/>
      <c r="IF57" s="88"/>
      <c r="IG57" s="88"/>
      <c r="IH57" s="88"/>
      <c r="II57" s="88"/>
      <c r="IJ57" s="88"/>
      <c r="IK57" s="88"/>
      <c r="IL57" s="88"/>
      <c r="IM57" s="88"/>
      <c r="IN57" s="88"/>
      <c r="IO57" s="88"/>
      <c r="IP57" s="88"/>
      <c r="IQ57" s="88"/>
      <c r="IR57" s="88"/>
      <c r="IS57" s="88"/>
      <c r="IT57" s="88"/>
      <c r="IU57" s="88"/>
      <c r="IV57" s="88"/>
      <c r="IW57" s="88"/>
      <c r="IX57" s="88"/>
      <c r="IY57" s="88"/>
      <c r="IZ57" s="88"/>
      <c r="JA57" s="88"/>
      <c r="JB57" s="88"/>
      <c r="JC57" s="88"/>
      <c r="JD57" s="88"/>
      <c r="JE57" s="88"/>
      <c r="JF57" s="88"/>
      <c r="JG57" s="88"/>
      <c r="JH57" s="88"/>
      <c r="JI57" s="88"/>
      <c r="JJ57" s="88"/>
      <c r="JK57" s="88"/>
      <c r="JL57" s="88"/>
      <c r="JM57" s="88"/>
      <c r="JN57" s="88"/>
      <c r="JO57" s="88"/>
      <c r="JP57" s="88"/>
      <c r="JQ57" s="88"/>
      <c r="JR57" s="88"/>
      <c r="JS57" s="88"/>
      <c r="JT57" s="88"/>
      <c r="JU57" s="88"/>
      <c r="JV57" s="88"/>
      <c r="JW57" s="88"/>
      <c r="JX57" s="88"/>
      <c r="JY57" s="88"/>
      <c r="JZ57" s="88"/>
      <c r="KA57" s="88"/>
      <c r="KB57" s="88"/>
      <c r="KC57" s="88"/>
      <c r="KD57" s="88"/>
      <c r="KE57" s="88"/>
      <c r="KF57" s="88"/>
      <c r="KG57" s="88"/>
      <c r="KH57" s="88"/>
      <c r="KI57" s="88"/>
      <c r="KJ57" s="88"/>
      <c r="KK57" s="88"/>
      <c r="KL57" s="88"/>
      <c r="KM57" s="88"/>
      <c r="KN57" s="88"/>
      <c r="KO57" s="88"/>
      <c r="KP57" s="88"/>
      <c r="KQ57" s="88"/>
      <c r="KR57" s="88"/>
      <c r="KS57" s="88"/>
      <c r="KT57" s="88"/>
      <c r="KU57" s="88"/>
      <c r="KV57" s="88"/>
      <c r="KW57" s="88"/>
      <c r="KX57" s="88"/>
      <c r="KY57" s="88"/>
      <c r="KZ57" s="88"/>
      <c r="LA57" s="88"/>
      <c r="LB57" s="88"/>
      <c r="LC57" s="88"/>
      <c r="LD57" s="88"/>
      <c r="LE57" s="88"/>
      <c r="LF57" s="88"/>
      <c r="LG57" s="88"/>
      <c r="LH57" s="88"/>
      <c r="LI57" s="88"/>
      <c r="LJ57" s="88"/>
      <c r="LK57" s="88"/>
      <c r="LL57" s="88"/>
      <c r="LM57" s="88"/>
      <c r="LN57" s="88"/>
      <c r="LO57" s="88"/>
      <c r="LP57" s="88"/>
      <c r="LQ57" s="88"/>
      <c r="LR57" s="88"/>
      <c r="LS57" s="88"/>
      <c r="LT57" s="88"/>
      <c r="LU57" s="88"/>
      <c r="LV57" s="88"/>
      <c r="LW57" s="88"/>
      <c r="LX57" s="88"/>
      <c r="LY57" s="88"/>
      <c r="LZ57" s="88"/>
      <c r="MA57" s="88"/>
      <c r="MB57" s="88"/>
      <c r="MC57" s="88"/>
      <c r="MD57" s="88"/>
      <c r="ME57" s="88"/>
      <c r="MF57" s="88"/>
      <c r="MG57" s="88"/>
      <c r="MH57" s="88"/>
      <c r="MI57" s="88"/>
      <c r="MJ57" s="88"/>
      <c r="MK57" s="88"/>
      <c r="ML57" s="88"/>
      <c r="MM57" s="88"/>
      <c r="MN57" s="88"/>
      <c r="MO57" s="88"/>
      <c r="MP57" s="88"/>
      <c r="MQ57" s="88"/>
      <c r="MR57" s="88"/>
      <c r="MS57" s="88"/>
      <c r="MT57" s="88"/>
      <c r="MU57" s="88"/>
      <c r="MV57" s="88"/>
      <c r="MW57" s="88"/>
      <c r="MX57" s="88"/>
      <c r="MY57" s="88"/>
      <c r="MZ57" s="88"/>
      <c r="NA57" s="88"/>
      <c r="NB57" s="88"/>
      <c r="NC57" s="88"/>
      <c r="ND57" s="88"/>
      <c r="NE57" s="88"/>
      <c r="NF57" s="88"/>
      <c r="NG57" s="88"/>
      <c r="NH57" s="88"/>
      <c r="NI57" s="88"/>
      <c r="NJ57" s="88"/>
      <c r="NK57" s="88"/>
      <c r="NL57" s="88"/>
      <c r="NM57" s="88"/>
      <c r="NN57" s="88"/>
      <c r="NO57" s="88"/>
      <c r="NP57" s="88"/>
      <c r="NQ57" s="88"/>
      <c r="NR57" s="88"/>
      <c r="NS57" s="88"/>
      <c r="NT57" s="88"/>
      <c r="NU57" s="88"/>
      <c r="NV57" s="88"/>
      <c r="NW57" s="88"/>
      <c r="NX57" s="88"/>
      <c r="NY57" s="88"/>
      <c r="NZ57" s="88"/>
      <c r="OA57" s="88"/>
      <c r="OB57" s="88"/>
      <c r="OC57" s="88"/>
      <c r="OD57" s="88"/>
      <c r="OE57" s="88"/>
      <c r="OF57" s="88"/>
      <c r="OG57" s="88"/>
      <c r="OH57" s="88"/>
      <c r="OI57" s="88"/>
      <c r="OJ57" s="88"/>
      <c r="OK57" s="88"/>
      <c r="OL57" s="88"/>
      <c r="OM57" s="88"/>
      <c r="ON57" s="88"/>
      <c r="OO57" s="88"/>
      <c r="OP57" s="88"/>
      <c r="OQ57" s="88"/>
      <c r="OR57" s="88"/>
      <c r="OS57" s="88"/>
      <c r="OT57" s="88"/>
      <c r="OU57" s="88"/>
      <c r="OV57" s="88"/>
      <c r="OW57" s="88"/>
      <c r="OX57" s="88"/>
      <c r="OY57" s="88"/>
      <c r="OZ57" s="88"/>
      <c r="PA57" s="88"/>
      <c r="PB57" s="88"/>
      <c r="PC57" s="88"/>
      <c r="PD57" s="88"/>
      <c r="PE57" s="88"/>
      <c r="PF57" s="88"/>
      <c r="PG57" s="88"/>
      <c r="PH57" s="88"/>
      <c r="PI57" s="88"/>
      <c r="PJ57" s="88"/>
      <c r="PK57" s="88"/>
      <c r="PL57" s="88"/>
      <c r="PM57" s="88"/>
      <c r="PN57" s="88"/>
      <c r="PO57" s="88"/>
      <c r="PP57" s="88"/>
      <c r="PQ57" s="88"/>
      <c r="PR57" s="88"/>
      <c r="PS57" s="88"/>
      <c r="PT57" s="88"/>
      <c r="PU57" s="88"/>
      <c r="PV57" s="88"/>
      <c r="PW57" s="88"/>
      <c r="PX57" s="88"/>
      <c r="PY57" s="88"/>
      <c r="PZ57" s="88"/>
      <c r="QA57" s="88"/>
      <c r="QB57" s="88"/>
      <c r="QC57" s="88"/>
      <c r="QD57" s="88"/>
      <c r="QE57" s="88"/>
      <c r="QF57" s="88"/>
      <c r="QG57" s="88"/>
      <c r="QH57" s="88"/>
      <c r="QI57" s="88"/>
      <c r="QJ57" s="88"/>
      <c r="QK57" s="88"/>
      <c r="QL57" s="88"/>
      <c r="QM57" s="88"/>
      <c r="QN57" s="88"/>
      <c r="QO57" s="88"/>
      <c r="QP57" s="88"/>
      <c r="QQ57" s="88"/>
      <c r="QR57" s="88"/>
      <c r="QS57" s="88"/>
      <c r="QT57" s="88"/>
      <c r="QU57" s="88"/>
      <c r="QV57" s="88"/>
      <c r="QW57" s="88"/>
      <c r="QX57" s="88"/>
      <c r="QY57" s="88"/>
    </row>
    <row r="58" spans="1:467" x14ac:dyDescent="0.3">
      <c r="A58" s="87"/>
      <c r="B58" s="88"/>
      <c r="C58" s="89"/>
      <c r="D58" s="88"/>
      <c r="E58" s="88"/>
      <c r="F58" s="87"/>
      <c r="G58" s="88"/>
      <c r="H58" s="88"/>
      <c r="I58" s="88"/>
      <c r="J58" s="88"/>
      <c r="K58" s="88"/>
      <c r="L58" s="88"/>
      <c r="M58" s="90"/>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c r="HZ58" s="88"/>
      <c r="IA58" s="88"/>
      <c r="IB58" s="88"/>
      <c r="IC58" s="88"/>
      <c r="ID58" s="88"/>
      <c r="IE58" s="88"/>
      <c r="IF58" s="88"/>
      <c r="IG58" s="88"/>
      <c r="IH58" s="88"/>
      <c r="II58" s="88"/>
      <c r="IJ58" s="88"/>
      <c r="IK58" s="88"/>
      <c r="IL58" s="88"/>
      <c r="IM58" s="88"/>
      <c r="IN58" s="88"/>
      <c r="IO58" s="88"/>
      <c r="IP58" s="88"/>
      <c r="IQ58" s="88"/>
      <c r="IR58" s="88"/>
      <c r="IS58" s="88"/>
      <c r="IT58" s="88"/>
      <c r="IU58" s="88"/>
      <c r="IV58" s="88"/>
      <c r="IW58" s="88"/>
      <c r="IX58" s="88"/>
      <c r="IY58" s="88"/>
      <c r="IZ58" s="88"/>
      <c r="JA58" s="88"/>
      <c r="JB58" s="88"/>
      <c r="JC58" s="88"/>
      <c r="JD58" s="88"/>
      <c r="JE58" s="88"/>
      <c r="JF58" s="88"/>
      <c r="JG58" s="88"/>
      <c r="JH58" s="88"/>
      <c r="JI58" s="88"/>
      <c r="JJ58" s="88"/>
      <c r="JK58" s="88"/>
      <c r="JL58" s="88"/>
      <c r="JM58" s="88"/>
      <c r="JN58" s="88"/>
      <c r="JO58" s="88"/>
      <c r="JP58" s="88"/>
      <c r="JQ58" s="88"/>
      <c r="JR58" s="88"/>
      <c r="JS58" s="88"/>
      <c r="JT58" s="88"/>
      <c r="JU58" s="88"/>
      <c r="JV58" s="88"/>
      <c r="JW58" s="88"/>
      <c r="JX58" s="88"/>
      <c r="JY58" s="88"/>
      <c r="JZ58" s="88"/>
      <c r="KA58" s="88"/>
      <c r="KB58" s="88"/>
      <c r="KC58" s="88"/>
      <c r="KD58" s="88"/>
      <c r="KE58" s="88"/>
      <c r="KF58" s="88"/>
      <c r="KG58" s="88"/>
      <c r="KH58" s="88"/>
      <c r="KI58" s="88"/>
      <c r="KJ58" s="88"/>
      <c r="KK58" s="88"/>
      <c r="KL58" s="88"/>
      <c r="KM58" s="88"/>
      <c r="KN58" s="88"/>
      <c r="KO58" s="88"/>
      <c r="KP58" s="88"/>
      <c r="KQ58" s="88"/>
      <c r="KR58" s="88"/>
      <c r="KS58" s="88"/>
      <c r="KT58" s="88"/>
      <c r="KU58" s="88"/>
      <c r="KV58" s="88"/>
      <c r="KW58" s="88"/>
      <c r="KX58" s="88"/>
      <c r="KY58" s="88"/>
      <c r="KZ58" s="88"/>
      <c r="LA58" s="88"/>
      <c r="LB58" s="88"/>
      <c r="LC58" s="88"/>
      <c r="LD58" s="88"/>
      <c r="LE58" s="88"/>
      <c r="LF58" s="88"/>
      <c r="LG58" s="88"/>
      <c r="LH58" s="88"/>
      <c r="LI58" s="88"/>
      <c r="LJ58" s="88"/>
      <c r="LK58" s="88"/>
      <c r="LL58" s="88"/>
      <c r="LM58" s="88"/>
      <c r="LN58" s="88"/>
      <c r="LO58" s="88"/>
      <c r="LP58" s="88"/>
      <c r="LQ58" s="88"/>
      <c r="LR58" s="88"/>
      <c r="LS58" s="88"/>
      <c r="LT58" s="88"/>
      <c r="LU58" s="88"/>
      <c r="LV58" s="88"/>
      <c r="LW58" s="88"/>
      <c r="LX58" s="88"/>
      <c r="LY58" s="88"/>
      <c r="LZ58" s="88"/>
      <c r="MA58" s="88"/>
      <c r="MB58" s="88"/>
      <c r="MC58" s="88"/>
      <c r="MD58" s="88"/>
      <c r="ME58" s="88"/>
      <c r="MF58" s="88"/>
      <c r="MG58" s="88"/>
      <c r="MH58" s="88"/>
      <c r="MI58" s="88"/>
      <c r="MJ58" s="88"/>
      <c r="MK58" s="88"/>
      <c r="ML58" s="88"/>
      <c r="MM58" s="88"/>
      <c r="MN58" s="88"/>
      <c r="MO58" s="88"/>
      <c r="MP58" s="88"/>
      <c r="MQ58" s="88"/>
      <c r="MR58" s="88"/>
      <c r="MS58" s="88"/>
      <c r="MT58" s="88"/>
      <c r="MU58" s="88"/>
      <c r="MV58" s="88"/>
      <c r="MW58" s="88"/>
      <c r="MX58" s="88"/>
      <c r="MY58" s="88"/>
      <c r="MZ58" s="88"/>
      <c r="NA58" s="88"/>
      <c r="NB58" s="88"/>
      <c r="NC58" s="88"/>
      <c r="ND58" s="88"/>
      <c r="NE58" s="88"/>
      <c r="NF58" s="88"/>
      <c r="NG58" s="88"/>
      <c r="NH58" s="88"/>
      <c r="NI58" s="88"/>
      <c r="NJ58" s="88"/>
      <c r="NK58" s="88"/>
      <c r="NL58" s="88"/>
      <c r="NM58" s="88"/>
      <c r="NN58" s="88"/>
      <c r="NO58" s="88"/>
      <c r="NP58" s="88"/>
      <c r="NQ58" s="88"/>
      <c r="NR58" s="88"/>
      <c r="NS58" s="88"/>
      <c r="NT58" s="88"/>
      <c r="NU58" s="88"/>
      <c r="NV58" s="88"/>
      <c r="NW58" s="88"/>
      <c r="NX58" s="88"/>
      <c r="NY58" s="88"/>
      <c r="NZ58" s="88"/>
      <c r="OA58" s="88"/>
      <c r="OB58" s="88"/>
      <c r="OC58" s="88"/>
      <c r="OD58" s="88"/>
      <c r="OE58" s="88"/>
      <c r="OF58" s="88"/>
      <c r="OG58" s="88"/>
      <c r="OH58" s="88"/>
      <c r="OI58" s="88"/>
      <c r="OJ58" s="88"/>
      <c r="OK58" s="88"/>
      <c r="OL58" s="88"/>
      <c r="OM58" s="88"/>
      <c r="ON58" s="88"/>
      <c r="OO58" s="88"/>
      <c r="OP58" s="88"/>
      <c r="OQ58" s="88"/>
      <c r="OR58" s="88"/>
      <c r="OS58" s="88"/>
      <c r="OT58" s="88"/>
      <c r="OU58" s="88"/>
      <c r="OV58" s="88"/>
      <c r="OW58" s="88"/>
      <c r="OX58" s="88"/>
      <c r="OY58" s="88"/>
      <c r="OZ58" s="88"/>
      <c r="PA58" s="88"/>
      <c r="PB58" s="88"/>
      <c r="PC58" s="88"/>
      <c r="PD58" s="88"/>
      <c r="PE58" s="88"/>
      <c r="PF58" s="88"/>
      <c r="PG58" s="88"/>
      <c r="PH58" s="88"/>
      <c r="PI58" s="88"/>
      <c r="PJ58" s="88"/>
      <c r="PK58" s="88"/>
      <c r="PL58" s="88"/>
      <c r="PM58" s="88"/>
      <c r="PN58" s="88"/>
      <c r="PO58" s="88"/>
      <c r="PP58" s="88"/>
      <c r="PQ58" s="88"/>
      <c r="PR58" s="88"/>
      <c r="PS58" s="88"/>
      <c r="PT58" s="88"/>
      <c r="PU58" s="88"/>
      <c r="PV58" s="88"/>
      <c r="PW58" s="88"/>
      <c r="PX58" s="88"/>
      <c r="PY58" s="88"/>
      <c r="PZ58" s="88"/>
      <c r="QA58" s="88"/>
      <c r="QB58" s="88"/>
      <c r="QC58" s="88"/>
      <c r="QD58" s="88"/>
      <c r="QE58" s="88"/>
      <c r="QF58" s="88"/>
      <c r="QG58" s="88"/>
      <c r="QH58" s="88"/>
      <c r="QI58" s="88"/>
      <c r="QJ58" s="88"/>
      <c r="QK58" s="88"/>
      <c r="QL58" s="88"/>
      <c r="QM58" s="88"/>
      <c r="QN58" s="88"/>
      <c r="QO58" s="88"/>
      <c r="QP58" s="88"/>
      <c r="QQ58" s="88"/>
      <c r="QR58" s="88"/>
      <c r="QS58" s="88"/>
      <c r="QT58" s="88"/>
      <c r="QU58" s="88"/>
      <c r="QV58" s="88"/>
      <c r="QW58" s="88"/>
      <c r="QX58" s="88"/>
      <c r="QY58" s="88"/>
    </row>
    <row r="59" spans="1:467" x14ac:dyDescent="0.3">
      <c r="A59" s="87"/>
      <c r="B59" s="88"/>
      <c r="C59" s="89"/>
      <c r="D59" s="88"/>
      <c r="E59" s="88"/>
      <c r="F59" s="87"/>
      <c r="G59" s="88"/>
      <c r="H59" s="88"/>
      <c r="I59" s="88"/>
      <c r="J59" s="88"/>
      <c r="K59" s="88"/>
      <c r="L59" s="88"/>
      <c r="M59" s="90"/>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c r="IW59" s="88"/>
      <c r="IX59" s="88"/>
      <c r="IY59" s="88"/>
      <c r="IZ59" s="88"/>
      <c r="JA59" s="88"/>
      <c r="JB59" s="88"/>
      <c r="JC59" s="88"/>
      <c r="JD59" s="88"/>
      <c r="JE59" s="88"/>
      <c r="JF59" s="88"/>
      <c r="JG59" s="88"/>
      <c r="JH59" s="88"/>
      <c r="JI59" s="88"/>
      <c r="JJ59" s="88"/>
      <c r="JK59" s="88"/>
      <c r="JL59" s="88"/>
      <c r="JM59" s="88"/>
      <c r="JN59" s="88"/>
      <c r="JO59" s="88"/>
      <c r="JP59" s="88"/>
      <c r="JQ59" s="88"/>
      <c r="JR59" s="88"/>
      <c r="JS59" s="88"/>
      <c r="JT59" s="88"/>
      <c r="JU59" s="88"/>
      <c r="JV59" s="88"/>
      <c r="JW59" s="88"/>
      <c r="JX59" s="88"/>
      <c r="JY59" s="88"/>
      <c r="JZ59" s="88"/>
      <c r="KA59" s="88"/>
      <c r="KB59" s="88"/>
      <c r="KC59" s="88"/>
      <c r="KD59" s="88"/>
      <c r="KE59" s="88"/>
      <c r="KF59" s="88"/>
      <c r="KG59" s="88"/>
      <c r="KH59" s="88"/>
      <c r="KI59" s="88"/>
      <c r="KJ59" s="88"/>
      <c r="KK59" s="88"/>
      <c r="KL59" s="88"/>
      <c r="KM59" s="88"/>
      <c r="KN59" s="88"/>
      <c r="KO59" s="88"/>
      <c r="KP59" s="88"/>
      <c r="KQ59" s="88"/>
      <c r="KR59" s="88"/>
      <c r="KS59" s="88"/>
      <c r="KT59" s="88"/>
      <c r="KU59" s="88"/>
      <c r="KV59" s="88"/>
      <c r="KW59" s="88"/>
      <c r="KX59" s="88"/>
      <c r="KY59" s="88"/>
      <c r="KZ59" s="88"/>
      <c r="LA59" s="88"/>
      <c r="LB59" s="88"/>
      <c r="LC59" s="88"/>
      <c r="LD59" s="88"/>
      <c r="LE59" s="88"/>
      <c r="LF59" s="88"/>
      <c r="LG59" s="88"/>
      <c r="LH59" s="88"/>
      <c r="LI59" s="88"/>
      <c r="LJ59" s="88"/>
      <c r="LK59" s="88"/>
      <c r="LL59" s="88"/>
      <c r="LM59" s="88"/>
      <c r="LN59" s="88"/>
      <c r="LO59" s="88"/>
      <c r="LP59" s="88"/>
      <c r="LQ59" s="88"/>
      <c r="LR59" s="88"/>
      <c r="LS59" s="88"/>
      <c r="LT59" s="88"/>
      <c r="LU59" s="88"/>
      <c r="LV59" s="88"/>
      <c r="LW59" s="88"/>
      <c r="LX59" s="88"/>
      <c r="LY59" s="88"/>
      <c r="LZ59" s="88"/>
      <c r="MA59" s="88"/>
      <c r="MB59" s="88"/>
      <c r="MC59" s="88"/>
      <c r="MD59" s="88"/>
      <c r="ME59" s="88"/>
      <c r="MF59" s="88"/>
      <c r="MG59" s="88"/>
      <c r="MH59" s="88"/>
      <c r="MI59" s="88"/>
      <c r="MJ59" s="88"/>
      <c r="MK59" s="88"/>
      <c r="ML59" s="88"/>
      <c r="MM59" s="88"/>
      <c r="MN59" s="88"/>
      <c r="MO59" s="88"/>
      <c r="MP59" s="88"/>
      <c r="MQ59" s="88"/>
      <c r="MR59" s="88"/>
      <c r="MS59" s="88"/>
      <c r="MT59" s="88"/>
      <c r="MU59" s="88"/>
      <c r="MV59" s="88"/>
      <c r="MW59" s="88"/>
      <c r="MX59" s="88"/>
      <c r="MY59" s="88"/>
      <c r="MZ59" s="88"/>
      <c r="NA59" s="88"/>
      <c r="NB59" s="88"/>
      <c r="NC59" s="88"/>
      <c r="ND59" s="88"/>
      <c r="NE59" s="88"/>
      <c r="NF59" s="88"/>
      <c r="NG59" s="88"/>
      <c r="NH59" s="88"/>
      <c r="NI59" s="88"/>
      <c r="NJ59" s="88"/>
      <c r="NK59" s="88"/>
      <c r="NL59" s="88"/>
      <c r="NM59" s="88"/>
      <c r="NN59" s="88"/>
      <c r="NO59" s="88"/>
      <c r="NP59" s="88"/>
      <c r="NQ59" s="88"/>
      <c r="NR59" s="88"/>
      <c r="NS59" s="88"/>
      <c r="NT59" s="88"/>
      <c r="NU59" s="88"/>
      <c r="NV59" s="88"/>
      <c r="NW59" s="88"/>
      <c r="NX59" s="88"/>
      <c r="NY59" s="88"/>
      <c r="NZ59" s="88"/>
      <c r="OA59" s="88"/>
      <c r="OB59" s="88"/>
      <c r="OC59" s="88"/>
      <c r="OD59" s="88"/>
      <c r="OE59" s="88"/>
      <c r="OF59" s="88"/>
      <c r="OG59" s="88"/>
      <c r="OH59" s="88"/>
      <c r="OI59" s="88"/>
      <c r="OJ59" s="88"/>
      <c r="OK59" s="88"/>
      <c r="OL59" s="88"/>
      <c r="OM59" s="88"/>
      <c r="ON59" s="88"/>
      <c r="OO59" s="88"/>
      <c r="OP59" s="88"/>
      <c r="OQ59" s="88"/>
      <c r="OR59" s="88"/>
      <c r="OS59" s="88"/>
      <c r="OT59" s="88"/>
      <c r="OU59" s="88"/>
      <c r="OV59" s="88"/>
      <c r="OW59" s="88"/>
      <c r="OX59" s="88"/>
      <c r="OY59" s="88"/>
      <c r="OZ59" s="88"/>
      <c r="PA59" s="88"/>
      <c r="PB59" s="88"/>
      <c r="PC59" s="88"/>
      <c r="PD59" s="88"/>
      <c r="PE59" s="88"/>
      <c r="PF59" s="88"/>
      <c r="PG59" s="88"/>
      <c r="PH59" s="88"/>
      <c r="PI59" s="88"/>
      <c r="PJ59" s="88"/>
      <c r="PK59" s="88"/>
      <c r="PL59" s="88"/>
      <c r="PM59" s="88"/>
      <c r="PN59" s="88"/>
      <c r="PO59" s="88"/>
      <c r="PP59" s="88"/>
      <c r="PQ59" s="88"/>
      <c r="PR59" s="88"/>
      <c r="PS59" s="88"/>
      <c r="PT59" s="88"/>
      <c r="PU59" s="88"/>
      <c r="PV59" s="88"/>
      <c r="PW59" s="88"/>
      <c r="PX59" s="88"/>
      <c r="PY59" s="88"/>
      <c r="PZ59" s="88"/>
      <c r="QA59" s="88"/>
      <c r="QB59" s="88"/>
      <c r="QC59" s="88"/>
      <c r="QD59" s="88"/>
      <c r="QE59" s="88"/>
      <c r="QF59" s="88"/>
      <c r="QG59" s="88"/>
      <c r="QH59" s="88"/>
      <c r="QI59" s="88"/>
      <c r="QJ59" s="88"/>
      <c r="QK59" s="88"/>
      <c r="QL59" s="88"/>
      <c r="QM59" s="88"/>
      <c r="QN59" s="88"/>
      <c r="QO59" s="88"/>
      <c r="QP59" s="88"/>
      <c r="QQ59" s="88"/>
      <c r="QR59" s="88"/>
      <c r="QS59" s="88"/>
      <c r="QT59" s="88"/>
      <c r="QU59" s="88"/>
      <c r="QV59" s="88"/>
      <c r="QW59" s="88"/>
      <c r="QX59" s="88"/>
      <c r="QY59" s="88"/>
    </row>
    <row r="60" spans="1:467" x14ac:dyDescent="0.3">
      <c r="A60" s="87"/>
      <c r="B60" s="88"/>
      <c r="C60" s="89"/>
      <c r="D60" s="88"/>
      <c r="E60" s="88"/>
      <c r="F60" s="87"/>
      <c r="G60" s="88"/>
      <c r="H60" s="88"/>
      <c r="I60" s="88"/>
      <c r="J60" s="88"/>
      <c r="K60" s="88"/>
      <c r="L60" s="88"/>
      <c r="M60" s="90"/>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88"/>
      <c r="NC60" s="88"/>
      <c r="ND60" s="88"/>
      <c r="NE60" s="88"/>
      <c r="NF60" s="88"/>
      <c r="NG60" s="88"/>
      <c r="NH60" s="88"/>
      <c r="NI60" s="88"/>
      <c r="NJ60" s="88"/>
      <c r="NK60" s="88"/>
      <c r="NL60" s="88"/>
      <c r="NM60" s="88"/>
      <c r="NN60" s="88"/>
      <c r="NO60" s="88"/>
      <c r="NP60" s="88"/>
      <c r="NQ60" s="88"/>
      <c r="NR60" s="88"/>
      <c r="NS60" s="88"/>
      <c r="NT60" s="88"/>
      <c r="NU60" s="88"/>
      <c r="NV60" s="88"/>
      <c r="NW60" s="88"/>
      <c r="NX60" s="88"/>
      <c r="NY60" s="88"/>
      <c r="NZ60" s="88"/>
      <c r="OA60" s="88"/>
      <c r="OB60" s="88"/>
      <c r="OC60" s="88"/>
      <c r="OD60" s="88"/>
      <c r="OE60" s="88"/>
      <c r="OF60" s="88"/>
      <c r="OG60" s="88"/>
      <c r="OH60" s="88"/>
      <c r="OI60" s="88"/>
      <c r="OJ60" s="88"/>
      <c r="OK60" s="88"/>
      <c r="OL60" s="88"/>
      <c r="OM60" s="88"/>
      <c r="ON60" s="88"/>
      <c r="OO60" s="88"/>
      <c r="OP60" s="88"/>
      <c r="OQ60" s="88"/>
      <c r="OR60" s="88"/>
      <c r="OS60" s="88"/>
      <c r="OT60" s="88"/>
      <c r="OU60" s="88"/>
      <c r="OV60" s="88"/>
      <c r="OW60" s="88"/>
      <c r="OX60" s="88"/>
      <c r="OY60" s="88"/>
      <c r="OZ60" s="88"/>
      <c r="PA60" s="88"/>
      <c r="PB60" s="88"/>
      <c r="PC60" s="88"/>
      <c r="PD60" s="88"/>
      <c r="PE60" s="88"/>
      <c r="PF60" s="88"/>
      <c r="PG60" s="88"/>
      <c r="PH60" s="88"/>
      <c r="PI60" s="88"/>
      <c r="PJ60" s="88"/>
      <c r="PK60" s="88"/>
      <c r="PL60" s="88"/>
      <c r="PM60" s="88"/>
      <c r="PN60" s="88"/>
      <c r="PO60" s="88"/>
      <c r="PP60" s="88"/>
      <c r="PQ60" s="88"/>
      <c r="PR60" s="88"/>
      <c r="PS60" s="88"/>
      <c r="PT60" s="88"/>
      <c r="PU60" s="88"/>
      <c r="PV60" s="88"/>
      <c r="PW60" s="88"/>
      <c r="PX60" s="88"/>
      <c r="PY60" s="88"/>
      <c r="PZ60" s="88"/>
      <c r="QA60" s="88"/>
      <c r="QB60" s="88"/>
      <c r="QC60" s="88"/>
      <c r="QD60" s="88"/>
      <c r="QE60" s="88"/>
      <c r="QF60" s="88"/>
      <c r="QG60" s="88"/>
      <c r="QH60" s="88"/>
      <c r="QI60" s="88"/>
      <c r="QJ60" s="88"/>
      <c r="QK60" s="88"/>
      <c r="QL60" s="88"/>
      <c r="QM60" s="88"/>
      <c r="QN60" s="88"/>
      <c r="QO60" s="88"/>
      <c r="QP60" s="88"/>
      <c r="QQ60" s="88"/>
      <c r="QR60" s="88"/>
      <c r="QS60" s="88"/>
      <c r="QT60" s="88"/>
      <c r="QU60" s="88"/>
      <c r="QV60" s="88"/>
      <c r="QW60" s="88"/>
      <c r="QX60" s="88"/>
      <c r="QY60" s="88"/>
    </row>
    <row r="61" spans="1:467" x14ac:dyDescent="0.3">
      <c r="A61" s="87"/>
      <c r="B61" s="88"/>
      <c r="C61" s="89"/>
      <c r="D61" s="88"/>
      <c r="E61" s="88"/>
      <c r="F61" s="87"/>
      <c r="G61" s="88"/>
      <c r="H61" s="88"/>
      <c r="I61" s="88"/>
      <c r="J61" s="88"/>
      <c r="K61" s="88"/>
      <c r="L61" s="88"/>
      <c r="M61" s="90"/>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88"/>
      <c r="NC61" s="88"/>
      <c r="ND61" s="88"/>
      <c r="NE61" s="88"/>
      <c r="NF61" s="88"/>
      <c r="NG61" s="88"/>
      <c r="NH61" s="88"/>
      <c r="NI61" s="88"/>
      <c r="NJ61" s="88"/>
      <c r="NK61" s="88"/>
      <c r="NL61" s="88"/>
      <c r="NM61" s="88"/>
      <c r="NN61" s="88"/>
      <c r="NO61" s="88"/>
      <c r="NP61" s="88"/>
      <c r="NQ61" s="88"/>
      <c r="NR61" s="88"/>
      <c r="NS61" s="88"/>
      <c r="NT61" s="88"/>
      <c r="NU61" s="88"/>
      <c r="NV61" s="88"/>
      <c r="NW61" s="88"/>
      <c r="NX61" s="88"/>
      <c r="NY61" s="88"/>
      <c r="NZ61" s="88"/>
      <c r="OA61" s="88"/>
      <c r="OB61" s="88"/>
      <c r="OC61" s="88"/>
      <c r="OD61" s="88"/>
      <c r="OE61" s="88"/>
      <c r="OF61" s="88"/>
      <c r="OG61" s="88"/>
      <c r="OH61" s="88"/>
      <c r="OI61" s="88"/>
      <c r="OJ61" s="88"/>
      <c r="OK61" s="88"/>
      <c r="OL61" s="88"/>
      <c r="OM61" s="88"/>
      <c r="ON61" s="88"/>
      <c r="OO61" s="88"/>
      <c r="OP61" s="88"/>
      <c r="OQ61" s="88"/>
      <c r="OR61" s="88"/>
      <c r="OS61" s="88"/>
      <c r="OT61" s="88"/>
      <c r="OU61" s="88"/>
      <c r="OV61" s="88"/>
      <c r="OW61" s="88"/>
      <c r="OX61" s="88"/>
      <c r="OY61" s="88"/>
      <c r="OZ61" s="88"/>
      <c r="PA61" s="88"/>
      <c r="PB61" s="88"/>
      <c r="PC61" s="88"/>
      <c r="PD61" s="88"/>
      <c r="PE61" s="88"/>
      <c r="PF61" s="88"/>
      <c r="PG61" s="88"/>
      <c r="PH61" s="88"/>
      <c r="PI61" s="88"/>
      <c r="PJ61" s="88"/>
      <c r="PK61" s="88"/>
      <c r="PL61" s="88"/>
      <c r="PM61" s="88"/>
      <c r="PN61" s="88"/>
      <c r="PO61" s="88"/>
      <c r="PP61" s="88"/>
      <c r="PQ61" s="88"/>
      <c r="PR61" s="88"/>
      <c r="PS61" s="88"/>
      <c r="PT61" s="88"/>
      <c r="PU61" s="88"/>
      <c r="PV61" s="88"/>
      <c r="PW61" s="88"/>
      <c r="PX61" s="88"/>
      <c r="PY61" s="88"/>
      <c r="PZ61" s="88"/>
      <c r="QA61" s="88"/>
      <c r="QB61" s="88"/>
      <c r="QC61" s="88"/>
      <c r="QD61" s="88"/>
      <c r="QE61" s="88"/>
      <c r="QF61" s="88"/>
      <c r="QG61" s="88"/>
      <c r="QH61" s="88"/>
      <c r="QI61" s="88"/>
      <c r="QJ61" s="88"/>
      <c r="QK61" s="88"/>
      <c r="QL61" s="88"/>
      <c r="QM61" s="88"/>
      <c r="QN61" s="88"/>
      <c r="QO61" s="88"/>
      <c r="QP61" s="88"/>
      <c r="QQ61" s="88"/>
      <c r="QR61" s="88"/>
      <c r="QS61" s="88"/>
      <c r="QT61" s="88"/>
      <c r="QU61" s="88"/>
      <c r="QV61" s="88"/>
      <c r="QW61" s="88"/>
      <c r="QX61" s="88"/>
      <c r="QY61" s="88"/>
    </row>
    <row r="62" spans="1:467" x14ac:dyDescent="0.3">
      <c r="A62" s="87"/>
      <c r="B62" s="88"/>
      <c r="C62" s="89"/>
      <c r="D62" s="88"/>
      <c r="E62" s="88"/>
      <c r="F62" s="87"/>
      <c r="G62" s="88"/>
      <c r="H62" s="88"/>
      <c r="I62" s="88"/>
      <c r="J62" s="88"/>
      <c r="K62" s="88"/>
      <c r="L62" s="88"/>
      <c r="M62" s="90"/>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88"/>
      <c r="NF62" s="88"/>
      <c r="NG62" s="88"/>
      <c r="NH62" s="88"/>
      <c r="NI62" s="88"/>
      <c r="NJ62" s="88"/>
      <c r="NK62" s="88"/>
      <c r="NL62" s="88"/>
      <c r="NM62" s="88"/>
      <c r="NN62" s="88"/>
      <c r="NO62" s="88"/>
      <c r="NP62" s="88"/>
      <c r="NQ62" s="88"/>
      <c r="NR62" s="88"/>
      <c r="NS62" s="88"/>
      <c r="NT62" s="88"/>
      <c r="NU62" s="88"/>
      <c r="NV62" s="88"/>
      <c r="NW62" s="88"/>
      <c r="NX62" s="88"/>
      <c r="NY62" s="88"/>
      <c r="NZ62" s="88"/>
      <c r="OA62" s="88"/>
      <c r="OB62" s="88"/>
      <c r="OC62" s="88"/>
      <c r="OD62" s="88"/>
      <c r="OE62" s="88"/>
      <c r="OF62" s="88"/>
      <c r="OG62" s="88"/>
      <c r="OH62" s="88"/>
      <c r="OI62" s="88"/>
      <c r="OJ62" s="88"/>
      <c r="OK62" s="88"/>
      <c r="OL62" s="88"/>
      <c r="OM62" s="88"/>
      <c r="ON62" s="88"/>
      <c r="OO62" s="88"/>
      <c r="OP62" s="88"/>
      <c r="OQ62" s="88"/>
      <c r="OR62" s="88"/>
      <c r="OS62" s="88"/>
      <c r="OT62" s="88"/>
      <c r="OU62" s="88"/>
      <c r="OV62" s="88"/>
      <c r="OW62" s="88"/>
      <c r="OX62" s="88"/>
      <c r="OY62" s="88"/>
      <c r="OZ62" s="88"/>
      <c r="PA62" s="88"/>
      <c r="PB62" s="88"/>
      <c r="PC62" s="88"/>
      <c r="PD62" s="88"/>
      <c r="PE62" s="88"/>
      <c r="PF62" s="88"/>
      <c r="PG62" s="88"/>
      <c r="PH62" s="88"/>
      <c r="PI62" s="88"/>
      <c r="PJ62" s="88"/>
      <c r="PK62" s="88"/>
      <c r="PL62" s="88"/>
      <c r="PM62" s="88"/>
      <c r="PN62" s="88"/>
      <c r="PO62" s="88"/>
      <c r="PP62" s="88"/>
      <c r="PQ62" s="88"/>
      <c r="PR62" s="88"/>
      <c r="PS62" s="88"/>
      <c r="PT62" s="88"/>
      <c r="PU62" s="88"/>
      <c r="PV62" s="88"/>
      <c r="PW62" s="88"/>
      <c r="PX62" s="88"/>
      <c r="PY62" s="88"/>
      <c r="PZ62" s="88"/>
      <c r="QA62" s="88"/>
      <c r="QB62" s="88"/>
      <c r="QC62" s="88"/>
      <c r="QD62" s="88"/>
      <c r="QE62" s="88"/>
      <c r="QF62" s="88"/>
      <c r="QG62" s="88"/>
      <c r="QH62" s="88"/>
      <c r="QI62" s="88"/>
      <c r="QJ62" s="88"/>
      <c r="QK62" s="88"/>
      <c r="QL62" s="88"/>
      <c r="QM62" s="88"/>
      <c r="QN62" s="88"/>
      <c r="QO62" s="88"/>
      <c r="QP62" s="88"/>
      <c r="QQ62" s="88"/>
      <c r="QR62" s="88"/>
      <c r="QS62" s="88"/>
      <c r="QT62" s="88"/>
      <c r="QU62" s="88"/>
      <c r="QV62" s="88"/>
      <c r="QW62" s="88"/>
      <c r="QX62" s="88"/>
      <c r="QY62" s="88"/>
    </row>
    <row r="63" spans="1:467" x14ac:dyDescent="0.3">
      <c r="A63" s="87"/>
      <c r="B63" s="88"/>
      <c r="C63" s="89"/>
      <c r="D63" s="88"/>
      <c r="E63" s="88"/>
      <c r="F63" s="87"/>
      <c r="G63" s="88"/>
      <c r="H63" s="88"/>
      <c r="I63" s="88"/>
      <c r="J63" s="88"/>
      <c r="K63" s="88"/>
      <c r="L63" s="88"/>
      <c r="M63" s="90"/>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c r="IW63" s="88"/>
      <c r="IX63" s="88"/>
      <c r="IY63" s="88"/>
      <c r="IZ63" s="88"/>
      <c r="JA63" s="88"/>
      <c r="JB63" s="88"/>
      <c r="JC63" s="88"/>
      <c r="JD63" s="88"/>
      <c r="JE63" s="88"/>
      <c r="JF63" s="88"/>
      <c r="JG63" s="88"/>
      <c r="JH63" s="88"/>
      <c r="JI63" s="88"/>
      <c r="JJ63" s="88"/>
      <c r="JK63" s="88"/>
      <c r="JL63" s="88"/>
      <c r="JM63" s="88"/>
      <c r="JN63" s="88"/>
      <c r="JO63" s="88"/>
      <c r="JP63" s="88"/>
      <c r="JQ63" s="88"/>
      <c r="JR63" s="88"/>
      <c r="JS63" s="88"/>
      <c r="JT63" s="88"/>
      <c r="JU63" s="88"/>
      <c r="JV63" s="88"/>
      <c r="JW63" s="88"/>
      <c r="JX63" s="88"/>
      <c r="JY63" s="88"/>
      <c r="JZ63" s="88"/>
      <c r="KA63" s="88"/>
      <c r="KB63" s="88"/>
      <c r="KC63" s="88"/>
      <c r="KD63" s="88"/>
      <c r="KE63" s="88"/>
      <c r="KF63" s="88"/>
      <c r="KG63" s="88"/>
      <c r="KH63" s="88"/>
      <c r="KI63" s="88"/>
      <c r="KJ63" s="88"/>
      <c r="KK63" s="88"/>
      <c r="KL63" s="88"/>
      <c r="KM63" s="88"/>
      <c r="KN63" s="88"/>
      <c r="KO63" s="88"/>
      <c r="KP63" s="88"/>
      <c r="KQ63" s="88"/>
      <c r="KR63" s="88"/>
      <c r="KS63" s="88"/>
      <c r="KT63" s="88"/>
      <c r="KU63" s="88"/>
      <c r="KV63" s="88"/>
      <c r="KW63" s="88"/>
      <c r="KX63" s="88"/>
      <c r="KY63" s="88"/>
      <c r="KZ63" s="88"/>
      <c r="LA63" s="88"/>
      <c r="LB63" s="88"/>
      <c r="LC63" s="88"/>
      <c r="LD63" s="88"/>
      <c r="LE63" s="88"/>
      <c r="LF63" s="88"/>
      <c r="LG63" s="88"/>
      <c r="LH63" s="88"/>
      <c r="LI63" s="88"/>
      <c r="LJ63" s="88"/>
      <c r="LK63" s="88"/>
      <c r="LL63" s="88"/>
      <c r="LM63" s="88"/>
      <c r="LN63" s="88"/>
      <c r="LO63" s="88"/>
      <c r="LP63" s="88"/>
      <c r="LQ63" s="88"/>
      <c r="LR63" s="88"/>
      <c r="LS63" s="88"/>
      <c r="LT63" s="88"/>
      <c r="LU63" s="88"/>
      <c r="LV63" s="88"/>
      <c r="LW63" s="88"/>
      <c r="LX63" s="88"/>
      <c r="LY63" s="88"/>
      <c r="LZ63" s="88"/>
      <c r="MA63" s="88"/>
      <c r="MB63" s="88"/>
      <c r="MC63" s="88"/>
      <c r="MD63" s="88"/>
      <c r="ME63" s="88"/>
      <c r="MF63" s="88"/>
      <c r="MG63" s="88"/>
      <c r="MH63" s="88"/>
      <c r="MI63" s="88"/>
      <c r="MJ63" s="88"/>
      <c r="MK63" s="88"/>
      <c r="ML63" s="88"/>
      <c r="MM63" s="88"/>
      <c r="MN63" s="88"/>
      <c r="MO63" s="88"/>
      <c r="MP63" s="88"/>
      <c r="MQ63" s="88"/>
      <c r="MR63" s="88"/>
      <c r="MS63" s="88"/>
      <c r="MT63" s="88"/>
      <c r="MU63" s="88"/>
      <c r="MV63" s="88"/>
      <c r="MW63" s="88"/>
      <c r="MX63" s="88"/>
      <c r="MY63" s="88"/>
      <c r="MZ63" s="88"/>
      <c r="NA63" s="88"/>
      <c r="NB63" s="88"/>
      <c r="NC63" s="88"/>
      <c r="ND63" s="88"/>
      <c r="NE63" s="88"/>
      <c r="NF63" s="88"/>
      <c r="NG63" s="88"/>
      <c r="NH63" s="88"/>
      <c r="NI63" s="88"/>
      <c r="NJ63" s="88"/>
      <c r="NK63" s="88"/>
      <c r="NL63" s="88"/>
      <c r="NM63" s="88"/>
      <c r="NN63" s="88"/>
      <c r="NO63" s="88"/>
      <c r="NP63" s="88"/>
      <c r="NQ63" s="88"/>
      <c r="NR63" s="88"/>
      <c r="NS63" s="88"/>
      <c r="NT63" s="88"/>
      <c r="NU63" s="88"/>
      <c r="NV63" s="88"/>
      <c r="NW63" s="88"/>
      <c r="NX63" s="88"/>
      <c r="NY63" s="88"/>
      <c r="NZ63" s="88"/>
      <c r="OA63" s="88"/>
      <c r="OB63" s="88"/>
      <c r="OC63" s="88"/>
      <c r="OD63" s="88"/>
      <c r="OE63" s="88"/>
      <c r="OF63" s="88"/>
      <c r="OG63" s="88"/>
      <c r="OH63" s="88"/>
      <c r="OI63" s="88"/>
      <c r="OJ63" s="88"/>
      <c r="OK63" s="88"/>
      <c r="OL63" s="88"/>
      <c r="OM63" s="88"/>
      <c r="ON63" s="88"/>
      <c r="OO63" s="88"/>
      <c r="OP63" s="88"/>
      <c r="OQ63" s="88"/>
      <c r="OR63" s="88"/>
      <c r="OS63" s="88"/>
      <c r="OT63" s="88"/>
      <c r="OU63" s="88"/>
      <c r="OV63" s="88"/>
      <c r="OW63" s="88"/>
      <c r="OX63" s="88"/>
      <c r="OY63" s="88"/>
      <c r="OZ63" s="88"/>
      <c r="PA63" s="88"/>
      <c r="PB63" s="88"/>
      <c r="PC63" s="88"/>
      <c r="PD63" s="88"/>
      <c r="PE63" s="88"/>
      <c r="PF63" s="88"/>
      <c r="PG63" s="88"/>
      <c r="PH63" s="88"/>
      <c r="PI63" s="88"/>
      <c r="PJ63" s="88"/>
      <c r="PK63" s="88"/>
      <c r="PL63" s="88"/>
      <c r="PM63" s="88"/>
      <c r="PN63" s="88"/>
      <c r="PO63" s="88"/>
      <c r="PP63" s="88"/>
      <c r="PQ63" s="88"/>
      <c r="PR63" s="88"/>
      <c r="PS63" s="88"/>
      <c r="PT63" s="88"/>
      <c r="PU63" s="88"/>
      <c r="PV63" s="88"/>
      <c r="PW63" s="88"/>
      <c r="PX63" s="88"/>
      <c r="PY63" s="88"/>
      <c r="PZ63" s="88"/>
      <c r="QA63" s="88"/>
      <c r="QB63" s="88"/>
      <c r="QC63" s="88"/>
      <c r="QD63" s="88"/>
      <c r="QE63" s="88"/>
      <c r="QF63" s="88"/>
      <c r="QG63" s="88"/>
      <c r="QH63" s="88"/>
      <c r="QI63" s="88"/>
      <c r="QJ63" s="88"/>
      <c r="QK63" s="88"/>
      <c r="QL63" s="88"/>
      <c r="QM63" s="88"/>
      <c r="QN63" s="88"/>
      <c r="QO63" s="88"/>
      <c r="QP63" s="88"/>
      <c r="QQ63" s="88"/>
      <c r="QR63" s="88"/>
      <c r="QS63" s="88"/>
      <c r="QT63" s="88"/>
      <c r="QU63" s="88"/>
      <c r="QV63" s="88"/>
      <c r="QW63" s="88"/>
      <c r="QX63" s="88"/>
      <c r="QY63" s="88"/>
    </row>
    <row r="64" spans="1:467" x14ac:dyDescent="0.3">
      <c r="A64" s="87"/>
      <c r="B64" s="88"/>
      <c r="C64" s="89"/>
      <c r="D64" s="88"/>
      <c r="E64" s="88"/>
      <c r="F64" s="87"/>
      <c r="G64" s="88"/>
      <c r="H64" s="88"/>
      <c r="I64" s="88"/>
      <c r="J64" s="88"/>
      <c r="K64" s="88"/>
      <c r="L64" s="88"/>
      <c r="M64" s="90"/>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c r="IW64" s="88"/>
      <c r="IX64" s="88"/>
      <c r="IY64" s="88"/>
      <c r="IZ64" s="88"/>
      <c r="JA64" s="88"/>
      <c r="JB64" s="88"/>
      <c r="JC64" s="88"/>
      <c r="JD64" s="88"/>
      <c r="JE64" s="88"/>
      <c r="JF64" s="88"/>
      <c r="JG64" s="88"/>
      <c r="JH64" s="88"/>
      <c r="JI64" s="88"/>
      <c r="JJ64" s="88"/>
      <c r="JK64" s="88"/>
      <c r="JL64" s="88"/>
      <c r="JM64" s="88"/>
      <c r="JN64" s="88"/>
      <c r="JO64" s="88"/>
      <c r="JP64" s="88"/>
      <c r="JQ64" s="88"/>
      <c r="JR64" s="88"/>
      <c r="JS64" s="88"/>
      <c r="JT64" s="88"/>
      <c r="JU64" s="88"/>
      <c r="JV64" s="88"/>
      <c r="JW64" s="88"/>
      <c r="JX64" s="88"/>
      <c r="JY64" s="88"/>
      <c r="JZ64" s="88"/>
      <c r="KA64" s="88"/>
      <c r="KB64" s="88"/>
      <c r="KC64" s="88"/>
      <c r="KD64" s="88"/>
      <c r="KE64" s="88"/>
      <c r="KF64" s="88"/>
      <c r="KG64" s="88"/>
      <c r="KH64" s="88"/>
      <c r="KI64" s="88"/>
      <c r="KJ64" s="88"/>
      <c r="KK64" s="88"/>
      <c r="KL64" s="88"/>
      <c r="KM64" s="88"/>
      <c r="KN64" s="88"/>
      <c r="KO64" s="88"/>
      <c r="KP64" s="88"/>
      <c r="KQ64" s="88"/>
      <c r="KR64" s="88"/>
      <c r="KS64" s="88"/>
      <c r="KT64" s="88"/>
      <c r="KU64" s="88"/>
      <c r="KV64" s="88"/>
      <c r="KW64" s="88"/>
      <c r="KX64" s="88"/>
      <c r="KY64" s="88"/>
      <c r="KZ64" s="88"/>
      <c r="LA64" s="88"/>
      <c r="LB64" s="88"/>
      <c r="LC64" s="88"/>
      <c r="LD64" s="88"/>
      <c r="LE64" s="88"/>
      <c r="LF64" s="88"/>
      <c r="LG64" s="88"/>
      <c r="LH64" s="88"/>
      <c r="LI64" s="88"/>
      <c r="LJ64" s="88"/>
      <c r="LK64" s="88"/>
      <c r="LL64" s="88"/>
      <c r="LM64" s="88"/>
      <c r="LN64" s="88"/>
      <c r="LO64" s="88"/>
      <c r="LP64" s="88"/>
      <c r="LQ64" s="88"/>
      <c r="LR64" s="88"/>
      <c r="LS64" s="88"/>
      <c r="LT64" s="88"/>
      <c r="LU64" s="88"/>
      <c r="LV64" s="88"/>
      <c r="LW64" s="88"/>
      <c r="LX64" s="88"/>
      <c r="LY64" s="88"/>
      <c r="LZ64" s="88"/>
      <c r="MA64" s="88"/>
      <c r="MB64" s="88"/>
      <c r="MC64" s="88"/>
      <c r="MD64" s="88"/>
      <c r="ME64" s="88"/>
      <c r="MF64" s="88"/>
      <c r="MG64" s="88"/>
      <c r="MH64" s="88"/>
      <c r="MI64" s="88"/>
      <c r="MJ64" s="88"/>
      <c r="MK64" s="88"/>
      <c r="ML64" s="88"/>
      <c r="MM64" s="88"/>
      <c r="MN64" s="88"/>
      <c r="MO64" s="88"/>
      <c r="MP64" s="88"/>
      <c r="MQ64" s="88"/>
      <c r="MR64" s="88"/>
      <c r="MS64" s="88"/>
      <c r="MT64" s="88"/>
      <c r="MU64" s="88"/>
      <c r="MV64" s="88"/>
      <c r="MW64" s="88"/>
      <c r="MX64" s="88"/>
      <c r="MY64" s="88"/>
      <c r="MZ64" s="88"/>
      <c r="NA64" s="88"/>
      <c r="NB64" s="88"/>
      <c r="NC64" s="88"/>
      <c r="ND64" s="88"/>
      <c r="NE64" s="88"/>
      <c r="NF64" s="88"/>
      <c r="NG64" s="88"/>
      <c r="NH64" s="88"/>
      <c r="NI64" s="88"/>
      <c r="NJ64" s="88"/>
      <c r="NK64" s="88"/>
      <c r="NL64" s="88"/>
      <c r="NM64" s="88"/>
      <c r="NN64" s="88"/>
      <c r="NO64" s="88"/>
      <c r="NP64" s="88"/>
      <c r="NQ64" s="88"/>
      <c r="NR64" s="88"/>
      <c r="NS64" s="88"/>
      <c r="NT64" s="88"/>
      <c r="NU64" s="88"/>
      <c r="NV64" s="88"/>
      <c r="NW64" s="88"/>
      <c r="NX64" s="88"/>
      <c r="NY64" s="88"/>
      <c r="NZ64" s="88"/>
      <c r="OA64" s="88"/>
      <c r="OB64" s="88"/>
      <c r="OC64" s="88"/>
      <c r="OD64" s="88"/>
      <c r="OE64" s="88"/>
      <c r="OF64" s="88"/>
      <c r="OG64" s="88"/>
      <c r="OH64" s="88"/>
      <c r="OI64" s="88"/>
      <c r="OJ64" s="88"/>
      <c r="OK64" s="88"/>
      <c r="OL64" s="88"/>
      <c r="OM64" s="88"/>
      <c r="ON64" s="88"/>
      <c r="OO64" s="88"/>
      <c r="OP64" s="88"/>
      <c r="OQ64" s="88"/>
      <c r="OR64" s="88"/>
      <c r="OS64" s="88"/>
      <c r="OT64" s="88"/>
      <c r="OU64" s="88"/>
      <c r="OV64" s="88"/>
      <c r="OW64" s="88"/>
      <c r="OX64" s="88"/>
      <c r="OY64" s="88"/>
      <c r="OZ64" s="88"/>
      <c r="PA64" s="88"/>
      <c r="PB64" s="88"/>
      <c r="PC64" s="88"/>
      <c r="PD64" s="88"/>
      <c r="PE64" s="88"/>
      <c r="PF64" s="88"/>
      <c r="PG64" s="88"/>
      <c r="PH64" s="88"/>
      <c r="PI64" s="88"/>
      <c r="PJ64" s="88"/>
      <c r="PK64" s="88"/>
      <c r="PL64" s="88"/>
      <c r="PM64" s="88"/>
      <c r="PN64" s="88"/>
      <c r="PO64" s="88"/>
      <c r="PP64" s="88"/>
      <c r="PQ64" s="88"/>
      <c r="PR64" s="88"/>
      <c r="PS64" s="88"/>
      <c r="PT64" s="88"/>
      <c r="PU64" s="88"/>
      <c r="PV64" s="88"/>
      <c r="PW64" s="88"/>
      <c r="PX64" s="88"/>
      <c r="PY64" s="88"/>
      <c r="PZ64" s="88"/>
      <c r="QA64" s="88"/>
      <c r="QB64" s="88"/>
      <c r="QC64" s="88"/>
      <c r="QD64" s="88"/>
      <c r="QE64" s="88"/>
      <c r="QF64" s="88"/>
      <c r="QG64" s="88"/>
      <c r="QH64" s="88"/>
      <c r="QI64" s="88"/>
      <c r="QJ64" s="88"/>
      <c r="QK64" s="88"/>
      <c r="QL64" s="88"/>
      <c r="QM64" s="88"/>
      <c r="QN64" s="88"/>
      <c r="QO64" s="88"/>
      <c r="QP64" s="88"/>
      <c r="QQ64" s="88"/>
      <c r="QR64" s="88"/>
      <c r="QS64" s="88"/>
      <c r="QT64" s="88"/>
      <c r="QU64" s="88"/>
      <c r="QV64" s="88"/>
      <c r="QW64" s="88"/>
      <c r="QX64" s="88"/>
      <c r="QY64" s="88"/>
    </row>
    <row r="65" spans="1:467" x14ac:dyDescent="0.3">
      <c r="A65" s="87"/>
      <c r="B65" s="88"/>
      <c r="C65" s="89"/>
      <c r="D65" s="88"/>
      <c r="E65" s="88"/>
      <c r="F65" s="87"/>
      <c r="G65" s="88"/>
      <c r="H65" s="88"/>
      <c r="I65" s="88"/>
      <c r="J65" s="88"/>
      <c r="K65" s="88"/>
      <c r="L65" s="88"/>
      <c r="M65" s="90"/>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c r="IW65" s="88"/>
      <c r="IX65" s="88"/>
      <c r="IY65" s="88"/>
      <c r="IZ65" s="88"/>
      <c r="JA65" s="88"/>
      <c r="JB65" s="88"/>
      <c r="JC65" s="88"/>
      <c r="JD65" s="88"/>
      <c r="JE65" s="88"/>
      <c r="JF65" s="88"/>
      <c r="JG65" s="88"/>
      <c r="JH65" s="88"/>
      <c r="JI65" s="88"/>
      <c r="JJ65" s="88"/>
      <c r="JK65" s="88"/>
      <c r="JL65" s="88"/>
      <c r="JM65" s="88"/>
      <c r="JN65" s="88"/>
      <c r="JO65" s="88"/>
      <c r="JP65" s="88"/>
      <c r="JQ65" s="88"/>
      <c r="JR65" s="88"/>
      <c r="JS65" s="88"/>
      <c r="JT65" s="88"/>
      <c r="JU65" s="88"/>
      <c r="JV65" s="88"/>
      <c r="JW65" s="88"/>
      <c r="JX65" s="88"/>
      <c r="JY65" s="88"/>
      <c r="JZ65" s="88"/>
      <c r="KA65" s="88"/>
      <c r="KB65" s="88"/>
      <c r="KC65" s="88"/>
      <c r="KD65" s="88"/>
      <c r="KE65" s="88"/>
      <c r="KF65" s="88"/>
      <c r="KG65" s="88"/>
      <c r="KH65" s="88"/>
      <c r="KI65" s="88"/>
      <c r="KJ65" s="88"/>
      <c r="KK65" s="88"/>
      <c r="KL65" s="88"/>
      <c r="KM65" s="88"/>
      <c r="KN65" s="88"/>
      <c r="KO65" s="88"/>
      <c r="KP65" s="88"/>
      <c r="KQ65" s="88"/>
      <c r="KR65" s="88"/>
      <c r="KS65" s="88"/>
      <c r="KT65" s="88"/>
      <c r="KU65" s="88"/>
      <c r="KV65" s="88"/>
      <c r="KW65" s="88"/>
      <c r="KX65" s="88"/>
      <c r="KY65" s="88"/>
      <c r="KZ65" s="88"/>
      <c r="LA65" s="88"/>
      <c r="LB65" s="88"/>
      <c r="LC65" s="88"/>
      <c r="LD65" s="88"/>
      <c r="LE65" s="88"/>
      <c r="LF65" s="88"/>
      <c r="LG65" s="88"/>
      <c r="LH65" s="88"/>
      <c r="LI65" s="88"/>
      <c r="LJ65" s="88"/>
      <c r="LK65" s="88"/>
      <c r="LL65" s="88"/>
      <c r="LM65" s="88"/>
      <c r="LN65" s="88"/>
      <c r="LO65" s="88"/>
      <c r="LP65" s="88"/>
      <c r="LQ65" s="88"/>
      <c r="LR65" s="88"/>
      <c r="LS65" s="88"/>
      <c r="LT65" s="88"/>
      <c r="LU65" s="88"/>
      <c r="LV65" s="88"/>
      <c r="LW65" s="88"/>
      <c r="LX65" s="88"/>
      <c r="LY65" s="88"/>
      <c r="LZ65" s="88"/>
      <c r="MA65" s="88"/>
      <c r="MB65" s="88"/>
      <c r="MC65" s="88"/>
      <c r="MD65" s="88"/>
      <c r="ME65" s="88"/>
      <c r="MF65" s="88"/>
      <c r="MG65" s="88"/>
      <c r="MH65" s="88"/>
      <c r="MI65" s="88"/>
      <c r="MJ65" s="88"/>
      <c r="MK65" s="88"/>
      <c r="ML65" s="88"/>
      <c r="MM65" s="88"/>
      <c r="MN65" s="88"/>
      <c r="MO65" s="88"/>
      <c r="MP65" s="88"/>
      <c r="MQ65" s="88"/>
      <c r="MR65" s="88"/>
      <c r="MS65" s="88"/>
      <c r="MT65" s="88"/>
      <c r="MU65" s="88"/>
      <c r="MV65" s="88"/>
      <c r="MW65" s="88"/>
      <c r="MX65" s="88"/>
      <c r="MY65" s="88"/>
      <c r="MZ65" s="88"/>
      <c r="NA65" s="88"/>
      <c r="NB65" s="88"/>
      <c r="NC65" s="88"/>
      <c r="ND65" s="88"/>
      <c r="NE65" s="88"/>
      <c r="NF65" s="88"/>
      <c r="NG65" s="88"/>
      <c r="NH65" s="88"/>
      <c r="NI65" s="88"/>
      <c r="NJ65" s="88"/>
      <c r="NK65" s="88"/>
      <c r="NL65" s="88"/>
      <c r="NM65" s="88"/>
      <c r="NN65" s="88"/>
      <c r="NO65" s="88"/>
      <c r="NP65" s="88"/>
      <c r="NQ65" s="88"/>
      <c r="NR65" s="88"/>
      <c r="NS65" s="88"/>
      <c r="NT65" s="88"/>
      <c r="NU65" s="88"/>
      <c r="NV65" s="88"/>
      <c r="NW65" s="88"/>
      <c r="NX65" s="88"/>
      <c r="NY65" s="88"/>
      <c r="NZ65" s="88"/>
      <c r="OA65" s="88"/>
      <c r="OB65" s="88"/>
      <c r="OC65" s="88"/>
      <c r="OD65" s="88"/>
      <c r="OE65" s="88"/>
      <c r="OF65" s="88"/>
      <c r="OG65" s="88"/>
      <c r="OH65" s="88"/>
      <c r="OI65" s="88"/>
      <c r="OJ65" s="88"/>
      <c r="OK65" s="88"/>
      <c r="OL65" s="88"/>
      <c r="OM65" s="88"/>
      <c r="ON65" s="88"/>
      <c r="OO65" s="88"/>
      <c r="OP65" s="88"/>
      <c r="OQ65" s="88"/>
      <c r="OR65" s="88"/>
      <c r="OS65" s="88"/>
      <c r="OT65" s="88"/>
      <c r="OU65" s="88"/>
      <c r="OV65" s="88"/>
      <c r="OW65" s="88"/>
      <c r="OX65" s="88"/>
      <c r="OY65" s="88"/>
      <c r="OZ65" s="88"/>
      <c r="PA65" s="88"/>
      <c r="PB65" s="88"/>
      <c r="PC65" s="88"/>
      <c r="PD65" s="88"/>
      <c r="PE65" s="88"/>
      <c r="PF65" s="88"/>
      <c r="PG65" s="88"/>
      <c r="PH65" s="88"/>
      <c r="PI65" s="88"/>
      <c r="PJ65" s="88"/>
      <c r="PK65" s="88"/>
      <c r="PL65" s="88"/>
      <c r="PM65" s="88"/>
      <c r="PN65" s="88"/>
      <c r="PO65" s="88"/>
      <c r="PP65" s="88"/>
      <c r="PQ65" s="88"/>
      <c r="PR65" s="88"/>
      <c r="PS65" s="88"/>
      <c r="PT65" s="88"/>
      <c r="PU65" s="88"/>
      <c r="PV65" s="88"/>
      <c r="PW65" s="88"/>
      <c r="PX65" s="88"/>
      <c r="PY65" s="88"/>
      <c r="PZ65" s="88"/>
      <c r="QA65" s="88"/>
      <c r="QB65" s="88"/>
      <c r="QC65" s="88"/>
      <c r="QD65" s="88"/>
      <c r="QE65" s="88"/>
      <c r="QF65" s="88"/>
      <c r="QG65" s="88"/>
      <c r="QH65" s="88"/>
      <c r="QI65" s="88"/>
      <c r="QJ65" s="88"/>
      <c r="QK65" s="88"/>
      <c r="QL65" s="88"/>
      <c r="QM65" s="88"/>
      <c r="QN65" s="88"/>
      <c r="QO65" s="88"/>
      <c r="QP65" s="88"/>
      <c r="QQ65" s="88"/>
      <c r="QR65" s="88"/>
      <c r="QS65" s="88"/>
      <c r="QT65" s="88"/>
      <c r="QU65" s="88"/>
      <c r="QV65" s="88"/>
      <c r="QW65" s="88"/>
      <c r="QX65" s="88"/>
      <c r="QY65" s="88"/>
    </row>
    <row r="66" spans="1:467" x14ac:dyDescent="0.3">
      <c r="A66" s="87"/>
      <c r="B66" s="88"/>
      <c r="C66" s="89"/>
      <c r="D66" s="88"/>
      <c r="E66" s="88"/>
      <c r="F66" s="87"/>
      <c r="G66" s="88"/>
      <c r="H66" s="88"/>
      <c r="I66" s="88"/>
      <c r="J66" s="88"/>
      <c r="K66" s="88"/>
      <c r="L66" s="88"/>
      <c r="M66" s="90"/>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c r="IW66" s="88"/>
      <c r="IX66" s="88"/>
      <c r="IY66" s="88"/>
      <c r="IZ66" s="88"/>
      <c r="JA66" s="88"/>
      <c r="JB66" s="88"/>
      <c r="JC66" s="88"/>
      <c r="JD66" s="88"/>
      <c r="JE66" s="88"/>
      <c r="JF66" s="88"/>
      <c r="JG66" s="88"/>
      <c r="JH66" s="88"/>
      <c r="JI66" s="88"/>
      <c r="JJ66" s="88"/>
      <c r="JK66" s="88"/>
      <c r="JL66" s="88"/>
      <c r="JM66" s="88"/>
      <c r="JN66" s="88"/>
      <c r="JO66" s="88"/>
      <c r="JP66" s="88"/>
      <c r="JQ66" s="88"/>
      <c r="JR66" s="88"/>
      <c r="JS66" s="88"/>
      <c r="JT66" s="88"/>
      <c r="JU66" s="88"/>
      <c r="JV66" s="88"/>
      <c r="JW66" s="88"/>
      <c r="JX66" s="88"/>
      <c r="JY66" s="88"/>
      <c r="JZ66" s="88"/>
      <c r="KA66" s="88"/>
      <c r="KB66" s="88"/>
      <c r="KC66" s="88"/>
      <c r="KD66" s="88"/>
      <c r="KE66" s="88"/>
      <c r="KF66" s="88"/>
      <c r="KG66" s="88"/>
      <c r="KH66" s="88"/>
      <c r="KI66" s="88"/>
      <c r="KJ66" s="88"/>
      <c r="KK66" s="88"/>
      <c r="KL66" s="88"/>
      <c r="KM66" s="88"/>
      <c r="KN66" s="88"/>
      <c r="KO66" s="88"/>
      <c r="KP66" s="88"/>
      <c r="KQ66" s="88"/>
      <c r="KR66" s="88"/>
      <c r="KS66" s="88"/>
      <c r="KT66" s="88"/>
      <c r="KU66" s="88"/>
      <c r="KV66" s="88"/>
      <c r="KW66" s="88"/>
      <c r="KX66" s="88"/>
      <c r="KY66" s="88"/>
      <c r="KZ66" s="88"/>
      <c r="LA66" s="88"/>
      <c r="LB66" s="88"/>
      <c r="LC66" s="88"/>
      <c r="LD66" s="88"/>
      <c r="LE66" s="88"/>
      <c r="LF66" s="88"/>
      <c r="LG66" s="88"/>
      <c r="LH66" s="88"/>
      <c r="LI66" s="88"/>
      <c r="LJ66" s="88"/>
      <c r="LK66" s="88"/>
      <c r="LL66" s="88"/>
      <c r="LM66" s="88"/>
      <c r="LN66" s="88"/>
      <c r="LO66" s="88"/>
      <c r="LP66" s="88"/>
      <c r="LQ66" s="88"/>
      <c r="LR66" s="88"/>
      <c r="LS66" s="88"/>
      <c r="LT66" s="88"/>
      <c r="LU66" s="88"/>
      <c r="LV66" s="88"/>
      <c r="LW66" s="88"/>
      <c r="LX66" s="88"/>
      <c r="LY66" s="88"/>
      <c r="LZ66" s="88"/>
      <c r="MA66" s="88"/>
      <c r="MB66" s="88"/>
      <c r="MC66" s="88"/>
      <c r="MD66" s="88"/>
      <c r="ME66" s="88"/>
      <c r="MF66" s="88"/>
      <c r="MG66" s="88"/>
      <c r="MH66" s="88"/>
      <c r="MI66" s="88"/>
      <c r="MJ66" s="88"/>
      <c r="MK66" s="88"/>
      <c r="ML66" s="88"/>
      <c r="MM66" s="88"/>
      <c r="MN66" s="88"/>
      <c r="MO66" s="88"/>
      <c r="MP66" s="88"/>
      <c r="MQ66" s="88"/>
      <c r="MR66" s="88"/>
      <c r="MS66" s="88"/>
      <c r="MT66" s="88"/>
      <c r="MU66" s="88"/>
      <c r="MV66" s="88"/>
      <c r="MW66" s="88"/>
      <c r="MX66" s="88"/>
      <c r="MY66" s="88"/>
      <c r="MZ66" s="88"/>
      <c r="NA66" s="88"/>
      <c r="NB66" s="88"/>
      <c r="NC66" s="88"/>
      <c r="ND66" s="88"/>
      <c r="NE66" s="88"/>
      <c r="NF66" s="88"/>
      <c r="NG66" s="88"/>
      <c r="NH66" s="88"/>
      <c r="NI66" s="88"/>
      <c r="NJ66" s="88"/>
      <c r="NK66" s="88"/>
      <c r="NL66" s="88"/>
      <c r="NM66" s="88"/>
      <c r="NN66" s="88"/>
      <c r="NO66" s="88"/>
      <c r="NP66" s="88"/>
      <c r="NQ66" s="88"/>
      <c r="NR66" s="88"/>
      <c r="NS66" s="88"/>
      <c r="NT66" s="88"/>
      <c r="NU66" s="88"/>
      <c r="NV66" s="88"/>
      <c r="NW66" s="88"/>
      <c r="NX66" s="88"/>
      <c r="NY66" s="88"/>
      <c r="NZ66" s="88"/>
      <c r="OA66" s="88"/>
      <c r="OB66" s="88"/>
      <c r="OC66" s="88"/>
      <c r="OD66" s="88"/>
      <c r="OE66" s="88"/>
      <c r="OF66" s="88"/>
      <c r="OG66" s="88"/>
      <c r="OH66" s="88"/>
      <c r="OI66" s="88"/>
      <c r="OJ66" s="88"/>
      <c r="OK66" s="88"/>
      <c r="OL66" s="88"/>
      <c r="OM66" s="88"/>
      <c r="ON66" s="88"/>
      <c r="OO66" s="88"/>
      <c r="OP66" s="88"/>
      <c r="OQ66" s="88"/>
      <c r="OR66" s="88"/>
      <c r="OS66" s="88"/>
      <c r="OT66" s="88"/>
      <c r="OU66" s="88"/>
      <c r="OV66" s="88"/>
      <c r="OW66" s="88"/>
      <c r="OX66" s="88"/>
      <c r="OY66" s="88"/>
      <c r="OZ66" s="88"/>
      <c r="PA66" s="88"/>
      <c r="PB66" s="88"/>
      <c r="PC66" s="88"/>
      <c r="PD66" s="88"/>
      <c r="PE66" s="88"/>
      <c r="PF66" s="88"/>
      <c r="PG66" s="88"/>
      <c r="PH66" s="88"/>
      <c r="PI66" s="88"/>
      <c r="PJ66" s="88"/>
      <c r="PK66" s="88"/>
      <c r="PL66" s="88"/>
      <c r="PM66" s="88"/>
      <c r="PN66" s="88"/>
      <c r="PO66" s="88"/>
      <c r="PP66" s="88"/>
      <c r="PQ66" s="88"/>
      <c r="PR66" s="88"/>
      <c r="PS66" s="88"/>
      <c r="PT66" s="88"/>
      <c r="PU66" s="88"/>
      <c r="PV66" s="88"/>
      <c r="PW66" s="88"/>
      <c r="PX66" s="88"/>
      <c r="PY66" s="88"/>
      <c r="PZ66" s="88"/>
      <c r="QA66" s="88"/>
      <c r="QB66" s="88"/>
      <c r="QC66" s="88"/>
      <c r="QD66" s="88"/>
      <c r="QE66" s="88"/>
      <c r="QF66" s="88"/>
      <c r="QG66" s="88"/>
      <c r="QH66" s="88"/>
      <c r="QI66" s="88"/>
      <c r="QJ66" s="88"/>
      <c r="QK66" s="88"/>
      <c r="QL66" s="88"/>
      <c r="QM66" s="88"/>
      <c r="QN66" s="88"/>
      <c r="QO66" s="88"/>
      <c r="QP66" s="88"/>
      <c r="QQ66" s="88"/>
      <c r="QR66" s="88"/>
      <c r="QS66" s="88"/>
      <c r="QT66" s="88"/>
      <c r="QU66" s="88"/>
      <c r="QV66" s="88"/>
      <c r="QW66" s="88"/>
      <c r="QX66" s="88"/>
      <c r="QY66" s="88"/>
    </row>
    <row r="67" spans="1:467" x14ac:dyDescent="0.3">
      <c r="A67" s="87"/>
      <c r="B67" s="88"/>
      <c r="C67" s="89"/>
      <c r="D67" s="88"/>
      <c r="E67" s="88"/>
      <c r="F67" s="87"/>
      <c r="G67" s="88"/>
      <c r="H67" s="88"/>
      <c r="I67" s="88"/>
      <c r="J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c r="IW67" s="88"/>
      <c r="IX67" s="88"/>
      <c r="IY67" s="88"/>
      <c r="IZ67" s="88"/>
      <c r="JA67" s="88"/>
      <c r="JB67" s="88"/>
      <c r="JC67" s="88"/>
      <c r="JD67" s="88"/>
      <c r="JE67" s="88"/>
      <c r="JF67" s="88"/>
      <c r="JG67" s="88"/>
      <c r="JH67" s="88"/>
      <c r="JI67" s="88"/>
      <c r="JJ67" s="88"/>
      <c r="JK67" s="88"/>
      <c r="JL67" s="88"/>
      <c r="JM67" s="88"/>
      <c r="JN67" s="88"/>
      <c r="JO67" s="88"/>
      <c r="JP67" s="88"/>
      <c r="JQ67" s="88"/>
      <c r="JR67" s="88"/>
      <c r="JS67" s="88"/>
      <c r="JT67" s="88"/>
      <c r="JU67" s="88"/>
      <c r="JV67" s="88"/>
      <c r="JW67" s="88"/>
      <c r="JX67" s="88"/>
      <c r="JY67" s="88"/>
      <c r="JZ67" s="88"/>
      <c r="KA67" s="88"/>
      <c r="KB67" s="88"/>
      <c r="KC67" s="88"/>
      <c r="KD67" s="88"/>
      <c r="KE67" s="88"/>
      <c r="KF67" s="88"/>
      <c r="KG67" s="88"/>
      <c r="KH67" s="88"/>
      <c r="KI67" s="88"/>
      <c r="KJ67" s="88"/>
      <c r="KK67" s="88"/>
      <c r="KL67" s="88"/>
      <c r="KM67" s="88"/>
      <c r="KN67" s="88"/>
      <c r="KO67" s="88"/>
      <c r="KP67" s="88"/>
      <c r="KQ67" s="88"/>
      <c r="KR67" s="88"/>
      <c r="KS67" s="88"/>
      <c r="KT67" s="88"/>
      <c r="KU67" s="88"/>
      <c r="KV67" s="88"/>
      <c r="KW67" s="88"/>
      <c r="KX67" s="88"/>
      <c r="KY67" s="88"/>
      <c r="KZ67" s="88"/>
      <c r="LA67" s="88"/>
      <c r="LB67" s="88"/>
      <c r="LC67" s="88"/>
      <c r="LD67" s="88"/>
      <c r="LE67" s="88"/>
      <c r="LF67" s="88"/>
      <c r="LG67" s="88"/>
      <c r="LH67" s="88"/>
      <c r="LI67" s="88"/>
      <c r="LJ67" s="88"/>
      <c r="LK67" s="88"/>
      <c r="LL67" s="88"/>
      <c r="LM67" s="88"/>
      <c r="LN67" s="88"/>
      <c r="LO67" s="88"/>
      <c r="LP67" s="88"/>
      <c r="LQ67" s="88"/>
      <c r="LR67" s="88"/>
      <c r="LS67" s="88"/>
      <c r="LT67" s="88"/>
      <c r="LU67" s="88"/>
      <c r="LV67" s="88"/>
      <c r="LW67" s="88"/>
      <c r="LX67" s="88"/>
      <c r="LY67" s="88"/>
      <c r="LZ67" s="88"/>
      <c r="MA67" s="88"/>
      <c r="MB67" s="88"/>
      <c r="MC67" s="88"/>
      <c r="MD67" s="88"/>
      <c r="ME67" s="88"/>
      <c r="MF67" s="88"/>
      <c r="MG67" s="88"/>
      <c r="MH67" s="88"/>
      <c r="MI67" s="88"/>
      <c r="MJ67" s="88"/>
      <c r="MK67" s="88"/>
      <c r="ML67" s="88"/>
      <c r="MM67" s="88"/>
      <c r="MN67" s="88"/>
      <c r="MO67" s="88"/>
      <c r="MP67" s="88"/>
      <c r="MQ67" s="88"/>
      <c r="MR67" s="88"/>
      <c r="MS67" s="88"/>
      <c r="MT67" s="88"/>
      <c r="MU67" s="88"/>
      <c r="MV67" s="88"/>
      <c r="MW67" s="88"/>
      <c r="MX67" s="88"/>
      <c r="MY67" s="88"/>
      <c r="MZ67" s="88"/>
      <c r="NA67" s="88"/>
      <c r="NB67" s="88"/>
      <c r="NC67" s="88"/>
      <c r="ND67" s="88"/>
      <c r="NE67" s="88"/>
      <c r="NF67" s="88"/>
      <c r="NG67" s="88"/>
      <c r="NH67" s="88"/>
      <c r="NI67" s="88"/>
      <c r="NJ67" s="88"/>
      <c r="NK67" s="88"/>
      <c r="NL67" s="88"/>
      <c r="NM67" s="88"/>
      <c r="NN67" s="88"/>
      <c r="NO67" s="88"/>
      <c r="NP67" s="88"/>
      <c r="NQ67" s="88"/>
      <c r="NR67" s="88"/>
      <c r="NS67" s="88"/>
      <c r="NT67" s="88"/>
      <c r="NU67" s="88"/>
      <c r="NV67" s="88"/>
      <c r="NW67" s="88"/>
      <c r="NX67" s="88"/>
      <c r="NY67" s="88"/>
      <c r="NZ67" s="88"/>
      <c r="OA67" s="88"/>
      <c r="OB67" s="88"/>
      <c r="OC67" s="88"/>
      <c r="OD67" s="88"/>
      <c r="OE67" s="88"/>
      <c r="OF67" s="88"/>
      <c r="OG67" s="88"/>
      <c r="OH67" s="88"/>
      <c r="OI67" s="88"/>
      <c r="OJ67" s="88"/>
      <c r="OK67" s="88"/>
      <c r="OL67" s="88"/>
      <c r="OM67" s="88"/>
      <c r="ON67" s="88"/>
      <c r="OO67" s="88"/>
      <c r="OP67" s="88"/>
      <c r="OQ67" s="88"/>
      <c r="OR67" s="88"/>
      <c r="OS67" s="88"/>
      <c r="OT67" s="88"/>
      <c r="OU67" s="88"/>
      <c r="OV67" s="88"/>
      <c r="OW67" s="88"/>
      <c r="OX67" s="88"/>
      <c r="OY67" s="88"/>
      <c r="OZ67" s="88"/>
      <c r="PA67" s="88"/>
      <c r="PB67" s="88"/>
      <c r="PC67" s="88"/>
      <c r="PD67" s="88"/>
      <c r="PE67" s="88"/>
      <c r="PF67" s="88"/>
      <c r="PG67" s="88"/>
      <c r="PH67" s="88"/>
      <c r="PI67" s="88"/>
      <c r="PJ67" s="88"/>
      <c r="PK67" s="88"/>
      <c r="PL67" s="88"/>
      <c r="PM67" s="88"/>
      <c r="PN67" s="88"/>
      <c r="PO67" s="88"/>
      <c r="PP67" s="88"/>
      <c r="PQ67" s="88"/>
      <c r="PR67" s="88"/>
      <c r="PS67" s="88"/>
      <c r="PT67" s="88"/>
      <c r="PU67" s="88"/>
      <c r="PV67" s="88"/>
      <c r="PW67" s="88"/>
      <c r="PX67" s="88"/>
      <c r="PY67" s="88"/>
      <c r="PZ67" s="88"/>
      <c r="QA67" s="88"/>
      <c r="QB67" s="88"/>
      <c r="QC67" s="88"/>
      <c r="QD67" s="88"/>
      <c r="QE67" s="88"/>
      <c r="QF67" s="88"/>
      <c r="QG67" s="88"/>
      <c r="QH67" s="88"/>
      <c r="QI67" s="88"/>
      <c r="QJ67" s="88"/>
      <c r="QK67" s="88"/>
      <c r="QL67" s="88"/>
      <c r="QM67" s="88"/>
      <c r="QN67" s="88"/>
      <c r="QO67" s="88"/>
      <c r="QP67" s="88"/>
      <c r="QQ67" s="88"/>
      <c r="QR67" s="88"/>
      <c r="QS67" s="88"/>
      <c r="QT67" s="88"/>
      <c r="QU67" s="88"/>
      <c r="QV67" s="88"/>
      <c r="QW67" s="88"/>
      <c r="QX67" s="88"/>
      <c r="QY67" s="88"/>
    </row>
    <row r="68" spans="1:467" x14ac:dyDescent="0.3">
      <c r="A68" s="87"/>
      <c r="B68" s="88"/>
      <c r="C68" s="89"/>
      <c r="D68" s="88"/>
      <c r="E68" s="88"/>
      <c r="F68" s="87"/>
      <c r="G68" s="88"/>
      <c r="H68" s="88"/>
      <c r="I68" s="88"/>
      <c r="J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c r="IW68" s="88"/>
      <c r="IX68" s="88"/>
      <c r="IY68" s="88"/>
      <c r="IZ68" s="88"/>
      <c r="JA68" s="88"/>
      <c r="JB68" s="88"/>
      <c r="JC68" s="88"/>
      <c r="JD68" s="88"/>
      <c r="JE68" s="88"/>
      <c r="JF68" s="88"/>
      <c r="JG68" s="88"/>
      <c r="JH68" s="88"/>
      <c r="JI68" s="88"/>
      <c r="JJ68" s="88"/>
      <c r="JK68" s="88"/>
      <c r="JL68" s="88"/>
      <c r="JM68" s="88"/>
      <c r="JN68" s="88"/>
      <c r="JO68" s="88"/>
      <c r="JP68" s="88"/>
      <c r="JQ68" s="88"/>
      <c r="JR68" s="88"/>
      <c r="JS68" s="88"/>
      <c r="JT68" s="88"/>
      <c r="JU68" s="88"/>
      <c r="JV68" s="88"/>
      <c r="JW68" s="88"/>
      <c r="JX68" s="88"/>
      <c r="JY68" s="88"/>
      <c r="JZ68" s="88"/>
      <c r="KA68" s="88"/>
      <c r="KB68" s="88"/>
      <c r="KC68" s="88"/>
      <c r="KD68" s="88"/>
      <c r="KE68" s="88"/>
      <c r="KF68" s="88"/>
      <c r="KG68" s="88"/>
      <c r="KH68" s="88"/>
      <c r="KI68" s="88"/>
      <c r="KJ68" s="88"/>
      <c r="KK68" s="88"/>
      <c r="KL68" s="88"/>
      <c r="KM68" s="88"/>
      <c r="KN68" s="88"/>
      <c r="KO68" s="88"/>
      <c r="KP68" s="88"/>
      <c r="KQ68" s="88"/>
      <c r="KR68" s="88"/>
      <c r="KS68" s="88"/>
      <c r="KT68" s="88"/>
      <c r="KU68" s="88"/>
      <c r="KV68" s="88"/>
      <c r="KW68" s="88"/>
      <c r="KX68" s="88"/>
      <c r="KY68" s="88"/>
      <c r="KZ68" s="88"/>
      <c r="LA68" s="88"/>
      <c r="LB68" s="88"/>
      <c r="LC68" s="88"/>
      <c r="LD68" s="88"/>
      <c r="LE68" s="88"/>
      <c r="LF68" s="88"/>
      <c r="LG68" s="88"/>
      <c r="LH68" s="88"/>
      <c r="LI68" s="88"/>
      <c r="LJ68" s="88"/>
      <c r="LK68" s="88"/>
      <c r="LL68" s="88"/>
      <c r="LM68" s="88"/>
      <c r="LN68" s="88"/>
      <c r="LO68" s="88"/>
      <c r="LP68" s="88"/>
      <c r="LQ68" s="88"/>
      <c r="LR68" s="88"/>
      <c r="LS68" s="88"/>
      <c r="LT68" s="88"/>
      <c r="LU68" s="88"/>
      <c r="LV68" s="88"/>
      <c r="LW68" s="88"/>
      <c r="LX68" s="88"/>
      <c r="LY68" s="88"/>
      <c r="LZ68" s="88"/>
      <c r="MA68" s="88"/>
      <c r="MB68" s="88"/>
      <c r="MC68" s="88"/>
      <c r="MD68" s="88"/>
      <c r="ME68" s="88"/>
      <c r="MF68" s="88"/>
      <c r="MG68" s="88"/>
      <c r="MH68" s="88"/>
      <c r="MI68" s="88"/>
      <c r="MJ68" s="88"/>
      <c r="MK68" s="88"/>
      <c r="ML68" s="88"/>
      <c r="MM68" s="88"/>
      <c r="MN68" s="88"/>
      <c r="MO68" s="88"/>
      <c r="MP68" s="88"/>
      <c r="MQ68" s="88"/>
      <c r="MR68" s="88"/>
      <c r="MS68" s="88"/>
      <c r="MT68" s="88"/>
      <c r="MU68" s="88"/>
      <c r="MV68" s="88"/>
      <c r="MW68" s="88"/>
      <c r="MX68" s="88"/>
      <c r="MY68" s="88"/>
      <c r="MZ68" s="88"/>
      <c r="NA68" s="88"/>
      <c r="NB68" s="88"/>
      <c r="NC68" s="88"/>
      <c r="ND68" s="88"/>
      <c r="NE68" s="88"/>
      <c r="NF68" s="88"/>
      <c r="NG68" s="88"/>
      <c r="NH68" s="88"/>
      <c r="NI68" s="88"/>
      <c r="NJ68" s="88"/>
      <c r="NK68" s="88"/>
      <c r="NL68" s="88"/>
      <c r="NM68" s="88"/>
      <c r="NN68" s="88"/>
      <c r="NO68" s="88"/>
      <c r="NP68" s="88"/>
      <c r="NQ68" s="88"/>
      <c r="NR68" s="88"/>
      <c r="NS68" s="88"/>
      <c r="NT68" s="88"/>
      <c r="NU68" s="88"/>
      <c r="NV68" s="88"/>
      <c r="NW68" s="88"/>
      <c r="NX68" s="88"/>
      <c r="NY68" s="88"/>
      <c r="NZ68" s="88"/>
      <c r="OA68" s="88"/>
      <c r="OB68" s="88"/>
      <c r="OC68" s="88"/>
      <c r="OD68" s="88"/>
      <c r="OE68" s="88"/>
      <c r="OF68" s="88"/>
      <c r="OG68" s="88"/>
      <c r="OH68" s="88"/>
      <c r="OI68" s="88"/>
      <c r="OJ68" s="88"/>
      <c r="OK68" s="88"/>
      <c r="OL68" s="88"/>
      <c r="OM68" s="88"/>
      <c r="ON68" s="88"/>
      <c r="OO68" s="88"/>
      <c r="OP68" s="88"/>
      <c r="OQ68" s="88"/>
      <c r="OR68" s="88"/>
      <c r="OS68" s="88"/>
      <c r="OT68" s="88"/>
      <c r="OU68" s="88"/>
      <c r="OV68" s="88"/>
      <c r="OW68" s="88"/>
      <c r="OX68" s="88"/>
      <c r="OY68" s="88"/>
      <c r="OZ68" s="88"/>
      <c r="PA68" s="88"/>
      <c r="PB68" s="88"/>
      <c r="PC68" s="88"/>
      <c r="PD68" s="88"/>
      <c r="PE68" s="88"/>
      <c r="PF68" s="88"/>
      <c r="PG68" s="88"/>
      <c r="PH68" s="88"/>
      <c r="PI68" s="88"/>
      <c r="PJ68" s="88"/>
      <c r="PK68" s="88"/>
      <c r="PL68" s="88"/>
      <c r="PM68" s="88"/>
      <c r="PN68" s="88"/>
      <c r="PO68" s="88"/>
      <c r="PP68" s="88"/>
      <c r="PQ68" s="88"/>
      <c r="PR68" s="88"/>
      <c r="PS68" s="88"/>
      <c r="PT68" s="88"/>
      <c r="PU68" s="88"/>
      <c r="PV68" s="88"/>
      <c r="PW68" s="88"/>
      <c r="PX68" s="88"/>
      <c r="PY68" s="88"/>
      <c r="PZ68" s="88"/>
      <c r="QA68" s="88"/>
      <c r="QB68" s="88"/>
      <c r="QC68" s="88"/>
      <c r="QD68" s="88"/>
      <c r="QE68" s="88"/>
      <c r="QF68" s="88"/>
      <c r="QG68" s="88"/>
      <c r="QH68" s="88"/>
      <c r="QI68" s="88"/>
      <c r="QJ68" s="88"/>
      <c r="QK68" s="88"/>
      <c r="QL68" s="88"/>
      <c r="QM68" s="88"/>
      <c r="QN68" s="88"/>
      <c r="QO68" s="88"/>
      <c r="QP68" s="88"/>
      <c r="QQ68" s="88"/>
      <c r="QR68" s="88"/>
      <c r="QS68" s="88"/>
      <c r="QT68" s="88"/>
      <c r="QU68" s="88"/>
      <c r="QV68" s="88"/>
      <c r="QW68" s="88"/>
      <c r="QX68" s="88"/>
      <c r="QY68" s="88"/>
    </row>
    <row r="69" spans="1:467" x14ac:dyDescent="0.3">
      <c r="A69" s="87"/>
      <c r="B69" s="88"/>
      <c r="C69" s="89"/>
      <c r="D69" s="88"/>
      <c r="E69" s="88"/>
      <c r="F69" s="87"/>
      <c r="G69" s="88"/>
      <c r="H69" s="88"/>
      <c r="I69" s="88"/>
      <c r="J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c r="IW69" s="88"/>
      <c r="IX69" s="88"/>
      <c r="IY69" s="88"/>
      <c r="IZ69" s="88"/>
      <c r="JA69" s="88"/>
      <c r="JB69" s="88"/>
      <c r="JC69" s="88"/>
      <c r="JD69" s="88"/>
      <c r="JE69" s="88"/>
      <c r="JF69" s="88"/>
      <c r="JG69" s="88"/>
      <c r="JH69" s="88"/>
      <c r="JI69" s="88"/>
      <c r="JJ69" s="88"/>
      <c r="JK69" s="88"/>
      <c r="JL69" s="88"/>
      <c r="JM69" s="88"/>
      <c r="JN69" s="88"/>
      <c r="JO69" s="88"/>
      <c r="JP69" s="88"/>
      <c r="JQ69" s="88"/>
      <c r="JR69" s="88"/>
      <c r="JS69" s="88"/>
      <c r="JT69" s="88"/>
      <c r="JU69" s="88"/>
      <c r="JV69" s="88"/>
      <c r="JW69" s="88"/>
      <c r="JX69" s="88"/>
      <c r="JY69" s="88"/>
      <c r="JZ69" s="88"/>
      <c r="KA69" s="88"/>
      <c r="KB69" s="88"/>
      <c r="KC69" s="88"/>
      <c r="KD69" s="88"/>
      <c r="KE69" s="88"/>
      <c r="KF69" s="88"/>
      <c r="KG69" s="88"/>
      <c r="KH69" s="88"/>
      <c r="KI69" s="88"/>
      <c r="KJ69" s="88"/>
      <c r="KK69" s="88"/>
      <c r="KL69" s="88"/>
      <c r="KM69" s="88"/>
      <c r="KN69" s="88"/>
      <c r="KO69" s="88"/>
      <c r="KP69" s="88"/>
      <c r="KQ69" s="88"/>
      <c r="KR69" s="88"/>
      <c r="KS69" s="88"/>
      <c r="KT69" s="88"/>
      <c r="KU69" s="88"/>
      <c r="KV69" s="88"/>
      <c r="KW69" s="88"/>
      <c r="KX69" s="88"/>
      <c r="KY69" s="88"/>
      <c r="KZ69" s="88"/>
      <c r="LA69" s="88"/>
      <c r="LB69" s="88"/>
      <c r="LC69" s="88"/>
      <c r="LD69" s="88"/>
      <c r="LE69" s="88"/>
      <c r="LF69" s="88"/>
      <c r="LG69" s="88"/>
      <c r="LH69" s="88"/>
      <c r="LI69" s="88"/>
      <c r="LJ69" s="88"/>
      <c r="LK69" s="88"/>
      <c r="LL69" s="88"/>
      <c r="LM69" s="88"/>
      <c r="LN69" s="88"/>
      <c r="LO69" s="88"/>
      <c r="LP69" s="88"/>
      <c r="LQ69" s="88"/>
      <c r="LR69" s="88"/>
      <c r="LS69" s="88"/>
      <c r="LT69" s="88"/>
      <c r="LU69" s="88"/>
      <c r="LV69" s="88"/>
      <c r="LW69" s="88"/>
      <c r="LX69" s="88"/>
      <c r="LY69" s="88"/>
      <c r="LZ69" s="88"/>
      <c r="MA69" s="88"/>
      <c r="MB69" s="88"/>
      <c r="MC69" s="88"/>
      <c r="MD69" s="88"/>
      <c r="ME69" s="88"/>
      <c r="MF69" s="88"/>
      <c r="MG69" s="88"/>
      <c r="MH69" s="88"/>
      <c r="MI69" s="88"/>
      <c r="MJ69" s="88"/>
      <c r="MK69" s="88"/>
      <c r="ML69" s="88"/>
      <c r="MM69" s="88"/>
      <c r="MN69" s="88"/>
      <c r="MO69" s="88"/>
      <c r="MP69" s="88"/>
      <c r="MQ69" s="88"/>
      <c r="MR69" s="88"/>
      <c r="MS69" s="88"/>
      <c r="MT69" s="88"/>
      <c r="MU69" s="88"/>
      <c r="MV69" s="88"/>
      <c r="MW69" s="88"/>
      <c r="MX69" s="88"/>
      <c r="MY69" s="88"/>
      <c r="MZ69" s="88"/>
      <c r="NA69" s="88"/>
      <c r="NB69" s="88"/>
      <c r="NC69" s="88"/>
      <c r="ND69" s="88"/>
      <c r="NE69" s="88"/>
      <c r="NF69" s="88"/>
      <c r="NG69" s="88"/>
      <c r="NH69" s="88"/>
      <c r="NI69" s="88"/>
      <c r="NJ69" s="88"/>
      <c r="NK69" s="88"/>
      <c r="NL69" s="88"/>
      <c r="NM69" s="88"/>
      <c r="NN69" s="88"/>
      <c r="NO69" s="88"/>
      <c r="NP69" s="88"/>
      <c r="NQ69" s="88"/>
      <c r="NR69" s="88"/>
      <c r="NS69" s="88"/>
      <c r="NT69" s="88"/>
      <c r="NU69" s="88"/>
      <c r="NV69" s="88"/>
      <c r="NW69" s="88"/>
      <c r="NX69" s="88"/>
      <c r="NY69" s="88"/>
      <c r="NZ69" s="88"/>
      <c r="OA69" s="88"/>
      <c r="OB69" s="88"/>
      <c r="OC69" s="88"/>
      <c r="OD69" s="88"/>
      <c r="OE69" s="88"/>
      <c r="OF69" s="88"/>
      <c r="OG69" s="88"/>
      <c r="OH69" s="88"/>
      <c r="OI69" s="88"/>
      <c r="OJ69" s="88"/>
      <c r="OK69" s="88"/>
      <c r="OL69" s="88"/>
      <c r="OM69" s="88"/>
      <c r="ON69" s="88"/>
      <c r="OO69" s="88"/>
      <c r="OP69" s="88"/>
      <c r="OQ69" s="88"/>
      <c r="OR69" s="88"/>
      <c r="OS69" s="88"/>
      <c r="OT69" s="88"/>
      <c r="OU69" s="88"/>
      <c r="OV69" s="88"/>
      <c r="OW69" s="88"/>
      <c r="OX69" s="88"/>
      <c r="OY69" s="88"/>
      <c r="OZ69" s="88"/>
      <c r="PA69" s="88"/>
      <c r="PB69" s="88"/>
      <c r="PC69" s="88"/>
      <c r="PD69" s="88"/>
      <c r="PE69" s="88"/>
      <c r="PF69" s="88"/>
      <c r="PG69" s="88"/>
      <c r="PH69" s="88"/>
      <c r="PI69" s="88"/>
      <c r="PJ69" s="88"/>
      <c r="PK69" s="88"/>
      <c r="PL69" s="88"/>
      <c r="PM69" s="88"/>
      <c r="PN69" s="88"/>
      <c r="PO69" s="88"/>
      <c r="PP69" s="88"/>
      <c r="PQ69" s="88"/>
      <c r="PR69" s="88"/>
      <c r="PS69" s="88"/>
      <c r="PT69" s="88"/>
      <c r="PU69" s="88"/>
      <c r="PV69" s="88"/>
      <c r="PW69" s="88"/>
      <c r="PX69" s="88"/>
      <c r="PY69" s="88"/>
      <c r="PZ69" s="88"/>
      <c r="QA69" s="88"/>
      <c r="QB69" s="88"/>
      <c r="QC69" s="88"/>
      <c r="QD69" s="88"/>
      <c r="QE69" s="88"/>
      <c r="QF69" s="88"/>
      <c r="QG69" s="88"/>
      <c r="QH69" s="88"/>
      <c r="QI69" s="88"/>
      <c r="QJ69" s="88"/>
      <c r="QK69" s="88"/>
      <c r="QL69" s="88"/>
      <c r="QM69" s="88"/>
      <c r="QN69" s="88"/>
      <c r="QO69" s="88"/>
      <c r="QP69" s="88"/>
      <c r="QQ69" s="88"/>
      <c r="QR69" s="88"/>
      <c r="QS69" s="88"/>
      <c r="QT69" s="88"/>
      <c r="QU69" s="88"/>
      <c r="QV69" s="88"/>
      <c r="QW69" s="88"/>
      <c r="QX69" s="88"/>
      <c r="QY69" s="88"/>
    </row>
    <row r="70" spans="1:467" x14ac:dyDescent="0.3">
      <c r="A70" s="87"/>
      <c r="B70" s="88"/>
      <c r="C70" s="89"/>
      <c r="D70" s="88"/>
      <c r="E70" s="88"/>
      <c r="F70" s="87"/>
      <c r="G70" s="88"/>
      <c r="H70" s="88"/>
      <c r="I70" s="88"/>
      <c r="J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c r="IW70" s="88"/>
      <c r="IX70" s="88"/>
      <c r="IY70" s="88"/>
      <c r="IZ70" s="88"/>
      <c r="JA70" s="88"/>
      <c r="JB70" s="88"/>
      <c r="JC70" s="88"/>
      <c r="JD70" s="88"/>
      <c r="JE70" s="88"/>
      <c r="JF70" s="88"/>
      <c r="JG70" s="88"/>
      <c r="JH70" s="88"/>
      <c r="JI70" s="88"/>
      <c r="JJ70" s="88"/>
      <c r="JK70" s="88"/>
      <c r="JL70" s="88"/>
      <c r="JM70" s="88"/>
      <c r="JN70" s="88"/>
      <c r="JO70" s="88"/>
      <c r="JP70" s="88"/>
      <c r="JQ70" s="88"/>
      <c r="JR70" s="88"/>
      <c r="JS70" s="88"/>
      <c r="JT70" s="88"/>
      <c r="JU70" s="88"/>
      <c r="JV70" s="88"/>
      <c r="JW70" s="88"/>
      <c r="JX70" s="88"/>
      <c r="JY70" s="88"/>
      <c r="JZ70" s="88"/>
      <c r="KA70" s="88"/>
      <c r="KB70" s="88"/>
      <c r="KC70" s="88"/>
      <c r="KD70" s="88"/>
      <c r="KE70" s="88"/>
      <c r="KF70" s="88"/>
      <c r="KG70" s="88"/>
      <c r="KH70" s="88"/>
      <c r="KI70" s="88"/>
      <c r="KJ70" s="88"/>
      <c r="KK70" s="88"/>
      <c r="KL70" s="88"/>
      <c r="KM70" s="88"/>
      <c r="KN70" s="88"/>
      <c r="KO70" s="88"/>
      <c r="KP70" s="88"/>
      <c r="KQ70" s="88"/>
      <c r="KR70" s="88"/>
      <c r="KS70" s="88"/>
      <c r="KT70" s="88"/>
      <c r="KU70" s="88"/>
      <c r="KV70" s="88"/>
      <c r="KW70" s="88"/>
      <c r="KX70" s="88"/>
      <c r="KY70" s="88"/>
      <c r="KZ70" s="88"/>
      <c r="LA70" s="88"/>
      <c r="LB70" s="88"/>
      <c r="LC70" s="88"/>
      <c r="LD70" s="88"/>
      <c r="LE70" s="88"/>
      <c r="LF70" s="88"/>
      <c r="LG70" s="88"/>
      <c r="LH70" s="88"/>
      <c r="LI70" s="88"/>
      <c r="LJ70" s="88"/>
      <c r="LK70" s="88"/>
      <c r="LL70" s="88"/>
      <c r="LM70" s="88"/>
      <c r="LN70" s="88"/>
      <c r="LO70" s="88"/>
      <c r="LP70" s="88"/>
      <c r="LQ70" s="88"/>
      <c r="LR70" s="88"/>
      <c r="LS70" s="88"/>
      <c r="LT70" s="88"/>
      <c r="LU70" s="88"/>
      <c r="LV70" s="88"/>
      <c r="LW70" s="88"/>
      <c r="LX70" s="88"/>
      <c r="LY70" s="88"/>
      <c r="LZ70" s="88"/>
      <c r="MA70" s="88"/>
      <c r="MB70" s="88"/>
      <c r="MC70" s="88"/>
      <c r="MD70" s="88"/>
      <c r="ME70" s="88"/>
      <c r="MF70" s="88"/>
      <c r="MG70" s="88"/>
      <c r="MH70" s="88"/>
      <c r="MI70" s="88"/>
      <c r="MJ70" s="88"/>
      <c r="MK70" s="88"/>
      <c r="ML70" s="88"/>
      <c r="MM70" s="88"/>
      <c r="MN70" s="88"/>
      <c r="MO70" s="88"/>
      <c r="MP70" s="88"/>
      <c r="MQ70" s="88"/>
      <c r="MR70" s="88"/>
      <c r="MS70" s="88"/>
      <c r="MT70" s="88"/>
      <c r="MU70" s="88"/>
      <c r="MV70" s="88"/>
      <c r="MW70" s="88"/>
      <c r="MX70" s="88"/>
      <c r="MY70" s="88"/>
      <c r="MZ70" s="88"/>
      <c r="NA70" s="88"/>
      <c r="NB70" s="88"/>
      <c r="NC70" s="88"/>
      <c r="ND70" s="88"/>
      <c r="NE70" s="88"/>
      <c r="NF70" s="88"/>
      <c r="NG70" s="88"/>
      <c r="NH70" s="88"/>
      <c r="NI70" s="88"/>
      <c r="NJ70" s="88"/>
      <c r="NK70" s="88"/>
      <c r="NL70" s="88"/>
      <c r="NM70" s="88"/>
      <c r="NN70" s="88"/>
      <c r="NO70" s="88"/>
      <c r="NP70" s="88"/>
      <c r="NQ70" s="88"/>
      <c r="NR70" s="88"/>
      <c r="NS70" s="88"/>
      <c r="NT70" s="88"/>
      <c r="NU70" s="88"/>
      <c r="NV70" s="88"/>
      <c r="NW70" s="88"/>
      <c r="NX70" s="88"/>
      <c r="NY70" s="88"/>
      <c r="NZ70" s="88"/>
      <c r="OA70" s="88"/>
      <c r="OB70" s="88"/>
      <c r="OC70" s="88"/>
      <c r="OD70" s="88"/>
      <c r="OE70" s="88"/>
      <c r="OF70" s="88"/>
      <c r="OG70" s="88"/>
      <c r="OH70" s="88"/>
      <c r="OI70" s="88"/>
      <c r="OJ70" s="88"/>
      <c r="OK70" s="88"/>
      <c r="OL70" s="88"/>
      <c r="OM70" s="88"/>
      <c r="ON70" s="88"/>
      <c r="OO70" s="88"/>
      <c r="OP70" s="88"/>
      <c r="OQ70" s="88"/>
      <c r="OR70" s="88"/>
      <c r="OS70" s="88"/>
      <c r="OT70" s="88"/>
      <c r="OU70" s="88"/>
      <c r="OV70" s="88"/>
      <c r="OW70" s="88"/>
      <c r="OX70" s="88"/>
      <c r="OY70" s="88"/>
      <c r="OZ70" s="88"/>
      <c r="PA70" s="88"/>
      <c r="PB70" s="88"/>
      <c r="PC70" s="88"/>
      <c r="PD70" s="88"/>
      <c r="PE70" s="88"/>
      <c r="PF70" s="88"/>
      <c r="PG70" s="88"/>
      <c r="PH70" s="88"/>
      <c r="PI70" s="88"/>
      <c r="PJ70" s="88"/>
      <c r="PK70" s="88"/>
      <c r="PL70" s="88"/>
      <c r="PM70" s="88"/>
      <c r="PN70" s="88"/>
      <c r="PO70" s="88"/>
      <c r="PP70" s="88"/>
      <c r="PQ70" s="88"/>
      <c r="PR70" s="88"/>
      <c r="PS70" s="88"/>
      <c r="PT70" s="88"/>
      <c r="PU70" s="88"/>
      <c r="PV70" s="88"/>
      <c r="PW70" s="88"/>
      <c r="PX70" s="88"/>
      <c r="PY70" s="88"/>
      <c r="PZ70" s="88"/>
      <c r="QA70" s="88"/>
      <c r="QB70" s="88"/>
      <c r="QC70" s="88"/>
      <c r="QD70" s="88"/>
      <c r="QE70" s="88"/>
      <c r="QF70" s="88"/>
      <c r="QG70" s="88"/>
      <c r="QH70" s="88"/>
      <c r="QI70" s="88"/>
      <c r="QJ70" s="88"/>
      <c r="QK70" s="88"/>
      <c r="QL70" s="88"/>
      <c r="QM70" s="88"/>
      <c r="QN70" s="88"/>
      <c r="QO70" s="88"/>
      <c r="QP70" s="88"/>
      <c r="QQ70" s="88"/>
      <c r="QR70" s="88"/>
      <c r="QS70" s="88"/>
      <c r="QT70" s="88"/>
      <c r="QU70" s="88"/>
      <c r="QV70" s="88"/>
      <c r="QW70" s="88"/>
      <c r="QX70" s="88"/>
      <c r="QY70" s="88"/>
    </row>
    <row r="71" spans="1:467" x14ac:dyDescent="0.3">
      <c r="J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c r="IW71" s="88"/>
      <c r="IX71" s="88"/>
      <c r="IY71" s="88"/>
      <c r="IZ71" s="88"/>
      <c r="JA71" s="88"/>
      <c r="JB71" s="88"/>
      <c r="JC71" s="88"/>
      <c r="JD71" s="88"/>
      <c r="JE71" s="88"/>
      <c r="JF71" s="88"/>
      <c r="JG71" s="88"/>
      <c r="JH71" s="88"/>
      <c r="JI71" s="88"/>
      <c r="JJ71" s="88"/>
      <c r="JK71" s="88"/>
      <c r="JL71" s="88"/>
      <c r="JM71" s="88"/>
      <c r="JN71" s="88"/>
      <c r="JO71" s="88"/>
      <c r="JP71" s="88"/>
      <c r="JQ71" s="88"/>
      <c r="JR71" s="88"/>
      <c r="JS71" s="88"/>
      <c r="JT71" s="88"/>
      <c r="JU71" s="88"/>
      <c r="JV71" s="88"/>
      <c r="JW71" s="88"/>
      <c r="JX71" s="88"/>
      <c r="JY71" s="88"/>
      <c r="JZ71" s="88"/>
      <c r="KA71" s="88"/>
      <c r="KB71" s="88"/>
      <c r="KC71" s="88"/>
      <c r="KD71" s="88"/>
      <c r="KE71" s="88"/>
      <c r="KF71" s="88"/>
      <c r="KG71" s="88"/>
      <c r="KH71" s="88"/>
      <c r="KI71" s="88"/>
      <c r="KJ71" s="88"/>
      <c r="KK71" s="88"/>
      <c r="KL71" s="88"/>
      <c r="KM71" s="88"/>
      <c r="KN71" s="88"/>
      <c r="KO71" s="88"/>
      <c r="KP71" s="88"/>
      <c r="KQ71" s="88"/>
      <c r="KR71" s="88"/>
      <c r="KS71" s="88"/>
      <c r="KT71" s="88"/>
      <c r="KU71" s="88"/>
      <c r="KV71" s="88"/>
      <c r="KW71" s="88"/>
      <c r="KX71" s="88"/>
      <c r="KY71" s="88"/>
      <c r="KZ71" s="88"/>
      <c r="LA71" s="88"/>
      <c r="LB71" s="88"/>
      <c r="LC71" s="88"/>
      <c r="LD71" s="88"/>
      <c r="LE71" s="88"/>
      <c r="LF71" s="88"/>
      <c r="LG71" s="88"/>
      <c r="LH71" s="88"/>
      <c r="LI71" s="88"/>
      <c r="LJ71" s="88"/>
      <c r="LK71" s="88"/>
      <c r="LL71" s="88"/>
      <c r="LM71" s="88"/>
      <c r="LN71" s="88"/>
      <c r="LO71" s="88"/>
      <c r="LP71" s="88"/>
      <c r="LQ71" s="88"/>
      <c r="LR71" s="88"/>
      <c r="LS71" s="88"/>
      <c r="LT71" s="88"/>
      <c r="LU71" s="88"/>
      <c r="LV71" s="88"/>
      <c r="LW71" s="88"/>
      <c r="LX71" s="88"/>
      <c r="LY71" s="88"/>
      <c r="LZ71" s="88"/>
      <c r="MA71" s="88"/>
      <c r="MB71" s="88"/>
      <c r="MC71" s="88"/>
      <c r="MD71" s="88"/>
      <c r="ME71" s="88"/>
      <c r="MF71" s="88"/>
      <c r="MG71" s="88"/>
      <c r="MH71" s="88"/>
      <c r="MI71" s="88"/>
      <c r="MJ71" s="88"/>
      <c r="MK71" s="88"/>
      <c r="ML71" s="88"/>
      <c r="MM71" s="88"/>
      <c r="MN71" s="88"/>
      <c r="MO71" s="88"/>
      <c r="MP71" s="88"/>
      <c r="MQ71" s="88"/>
      <c r="MR71" s="88"/>
      <c r="MS71" s="88"/>
      <c r="MT71" s="88"/>
      <c r="MU71" s="88"/>
      <c r="MV71" s="88"/>
      <c r="MW71" s="88"/>
      <c r="MX71" s="88"/>
      <c r="MY71" s="88"/>
      <c r="MZ71" s="88"/>
      <c r="NA71" s="88"/>
      <c r="NB71" s="88"/>
      <c r="NC71" s="88"/>
      <c r="ND71" s="88"/>
      <c r="NE71" s="88"/>
      <c r="NF71" s="88"/>
      <c r="NG71" s="88"/>
      <c r="NH71" s="88"/>
      <c r="NI71" s="88"/>
      <c r="NJ71" s="88"/>
      <c r="NK71" s="88"/>
      <c r="NL71" s="88"/>
      <c r="NM71" s="88"/>
      <c r="NN71" s="88"/>
      <c r="NO71" s="88"/>
      <c r="NP71" s="88"/>
      <c r="NQ71" s="88"/>
      <c r="NR71" s="88"/>
      <c r="NS71" s="88"/>
      <c r="NT71" s="88"/>
      <c r="NU71" s="88"/>
      <c r="NV71" s="88"/>
      <c r="NW71" s="88"/>
      <c r="NX71" s="88"/>
      <c r="NY71" s="88"/>
      <c r="NZ71" s="88"/>
      <c r="OA71" s="88"/>
      <c r="OB71" s="88"/>
      <c r="OC71" s="88"/>
      <c r="OD71" s="88"/>
      <c r="OE71" s="88"/>
      <c r="OF71" s="88"/>
      <c r="OG71" s="88"/>
      <c r="OH71" s="88"/>
      <c r="OI71" s="88"/>
      <c r="OJ71" s="88"/>
      <c r="OK71" s="88"/>
      <c r="OL71" s="88"/>
      <c r="OM71" s="88"/>
      <c r="ON71" s="88"/>
      <c r="OO71" s="88"/>
      <c r="OP71" s="88"/>
      <c r="OQ71" s="88"/>
      <c r="OR71" s="88"/>
      <c r="OS71" s="88"/>
      <c r="OT71" s="88"/>
      <c r="OU71" s="88"/>
      <c r="OV71" s="88"/>
      <c r="OW71" s="88"/>
      <c r="OX71" s="88"/>
      <c r="OY71" s="88"/>
      <c r="OZ71" s="88"/>
      <c r="PA71" s="88"/>
      <c r="PB71" s="88"/>
      <c r="PC71" s="88"/>
      <c r="PD71" s="88"/>
      <c r="PE71" s="88"/>
      <c r="PF71" s="88"/>
      <c r="PG71" s="88"/>
      <c r="PH71" s="88"/>
      <c r="PI71" s="88"/>
      <c r="PJ71" s="88"/>
      <c r="PK71" s="88"/>
      <c r="PL71" s="88"/>
      <c r="PM71" s="88"/>
      <c r="PN71" s="88"/>
      <c r="PO71" s="88"/>
      <c r="PP71" s="88"/>
      <c r="PQ71" s="88"/>
      <c r="PR71" s="88"/>
      <c r="PS71" s="88"/>
      <c r="PT71" s="88"/>
      <c r="PU71" s="88"/>
      <c r="PV71" s="88"/>
      <c r="PW71" s="88"/>
      <c r="PX71" s="88"/>
      <c r="PY71" s="88"/>
      <c r="PZ71" s="88"/>
      <c r="QA71" s="88"/>
      <c r="QB71" s="88"/>
      <c r="QC71" s="88"/>
      <c r="QD71" s="88"/>
      <c r="QE71" s="88"/>
      <c r="QF71" s="88"/>
      <c r="QG71" s="88"/>
      <c r="QH71" s="88"/>
      <c r="QI71" s="88"/>
      <c r="QJ71" s="88"/>
      <c r="QK71" s="88"/>
      <c r="QL71" s="88"/>
      <c r="QM71" s="88"/>
      <c r="QN71" s="88"/>
      <c r="QO71" s="88"/>
      <c r="QP71" s="88"/>
      <c r="QQ71" s="88"/>
      <c r="QR71" s="88"/>
      <c r="QS71" s="88"/>
      <c r="QT71" s="88"/>
      <c r="QU71" s="88"/>
      <c r="QV71" s="88"/>
      <c r="QW71" s="88"/>
      <c r="QX71" s="88"/>
      <c r="QY71" s="88"/>
    </row>
  </sheetData>
  <mergeCells count="8">
    <mergeCell ref="B12:B14"/>
    <mergeCell ref="C12:C14"/>
    <mergeCell ref="C6:C7"/>
    <mergeCell ref="E6:E7"/>
    <mergeCell ref="D6:D7"/>
    <mergeCell ref="B6:B7"/>
    <mergeCell ref="B8:B9"/>
    <mergeCell ref="C8:C9"/>
  </mergeCells>
  <phoneticPr fontId="12" type="noConversion"/>
  <conditionalFormatting sqref="J6:J7">
    <cfRule type="cellIs" dxfId="116" priority="10" operator="equal">
      <formula>#REF!</formula>
    </cfRule>
    <cfRule type="cellIs" dxfId="115" priority="11" operator="equal">
      <formula>#REF!</formula>
    </cfRule>
    <cfRule type="cellIs" dxfId="114" priority="12" operator="equal">
      <formula>#REF!</formula>
    </cfRule>
  </conditionalFormatting>
  <conditionalFormatting sqref="J8:J15">
    <cfRule type="cellIs" dxfId="113" priority="1" operator="equal">
      <formula>#REF!</formula>
    </cfRule>
    <cfRule type="cellIs" dxfId="112" priority="2" operator="equal">
      <formula>#REF!</formula>
    </cfRule>
    <cfRule type="cellIs" dxfId="111" priority="3" operator="equal">
      <formula>#REF!</formula>
    </cfRule>
  </conditionalFormatting>
  <dataValidations count="1">
    <dataValidation type="list" allowBlank="1" showInputMessage="1" showErrorMessage="1" sqref="J6:J15" xr:uid="{5079B02E-9801-4D76-A398-A5515737FAEE}">
      <formula1>$J$20:$J$23</formula1>
    </dataValidation>
  </dataValidations>
  <pageMargins left="0.23622047244094491" right="0.23622047244094491" top="0.74803149606299213" bottom="0.74803149606299213" header="0.31496062992125984" footer="0.31496062992125984"/>
  <pageSetup paperSize="8" scale="1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1A78-1CC3-47D8-9A2E-9AC1B42303E8}">
  <sheetPr>
    <pageSetUpPr fitToPage="1"/>
  </sheetPr>
  <dimension ref="A1:DY269"/>
  <sheetViews>
    <sheetView zoomScale="80" zoomScaleNormal="80" workbookViewId="0">
      <selection activeCell="A4" sqref="A4"/>
    </sheetView>
  </sheetViews>
  <sheetFormatPr defaultColWidth="9.109375" defaultRowHeight="14.4" outlineLevelRow="1" x14ac:dyDescent="0.3"/>
  <cols>
    <col min="1" max="1" width="24.21875" style="119" customWidth="1"/>
    <col min="2" max="2" width="13.109375" style="5" customWidth="1"/>
    <col min="3" max="3" width="72" style="7" customWidth="1"/>
    <col min="4" max="4" width="15" style="5" customWidth="1"/>
    <col min="5" max="5" width="9.88671875" style="5" customWidth="1"/>
    <col min="6" max="6" width="57.21875" style="119" customWidth="1"/>
    <col min="7" max="7" width="21.109375" style="5" customWidth="1"/>
    <col min="8" max="8" width="33.5546875" style="5" customWidth="1"/>
    <col min="9" max="9" width="68.44140625" style="5" customWidth="1"/>
    <col min="10" max="10" width="85.44140625" style="5" customWidth="1"/>
    <col min="11" max="11" width="23.77734375" style="5" customWidth="1"/>
    <col min="12" max="13" width="70.77734375" style="5" customWidth="1"/>
    <col min="14" max="14" width="11.109375" style="9" hidden="1" customWidth="1"/>
    <col min="15" max="15" width="18.44140625" style="5" hidden="1" customWidth="1"/>
    <col min="16" max="16" width="9.109375" style="5" hidden="1" customWidth="1"/>
    <col min="17" max="17" width="9.109375" style="5" customWidth="1"/>
    <col min="18" max="16384" width="9.109375" style="5"/>
  </cols>
  <sheetData>
    <row r="1" spans="1:129" x14ac:dyDescent="0.3">
      <c r="A1" s="367"/>
      <c r="B1" s="368"/>
      <c r="C1" s="164" t="s">
        <v>783</v>
      </c>
      <c r="D1" s="367"/>
      <c r="E1" s="367"/>
      <c r="F1" s="115"/>
      <c r="G1" s="1"/>
      <c r="H1" s="1"/>
      <c r="I1" s="1"/>
      <c r="J1" s="1"/>
      <c r="K1" s="116"/>
      <c r="L1" s="3"/>
      <c r="M1" s="3"/>
      <c r="N1" s="4"/>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row>
    <row r="2" spans="1:129" ht="13.35" hidden="1" customHeight="1" outlineLevel="1" x14ac:dyDescent="0.3">
      <c r="A2" s="1"/>
      <c r="B2" s="1"/>
      <c r="C2" s="1"/>
      <c r="D2" s="1"/>
      <c r="E2" s="1"/>
      <c r="F2" s="1"/>
      <c r="G2" s="1"/>
      <c r="H2" s="1"/>
      <c r="I2" s="1"/>
      <c r="J2" s="1"/>
      <c r="K2" s="1"/>
      <c r="L2" s="1"/>
      <c r="M2" s="1"/>
      <c r="N2" s="4"/>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row>
    <row r="3" spans="1:129" ht="14.25" hidden="1" customHeight="1" outlineLevel="1" x14ac:dyDescent="0.3">
      <c r="A3" s="6"/>
      <c r="B3" s="369"/>
      <c r="C3" s="168"/>
      <c r="D3" s="6"/>
      <c r="E3" s="6"/>
      <c r="F3" s="6"/>
      <c r="G3" s="6"/>
      <c r="H3" s="6"/>
      <c r="I3" s="6"/>
      <c r="J3" s="6"/>
      <c r="K3" s="169"/>
      <c r="L3" s="170"/>
      <c r="M3" s="170"/>
      <c r="N3" s="4"/>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row>
    <row r="4" spans="1:129" ht="68.25" customHeight="1" collapsed="1" x14ac:dyDescent="0.3">
      <c r="A4" s="364" t="s">
        <v>224</v>
      </c>
      <c r="B4" s="172" t="s">
        <v>784</v>
      </c>
      <c r="C4" s="173" t="s">
        <v>62</v>
      </c>
      <c r="D4" s="230" t="s">
        <v>785</v>
      </c>
      <c r="E4" s="230" t="s">
        <v>786</v>
      </c>
      <c r="F4" s="175" t="s">
        <v>787</v>
      </c>
      <c r="G4" s="515" t="s">
        <v>788</v>
      </c>
      <c r="H4" s="516"/>
      <c r="I4" s="176" t="s">
        <v>72</v>
      </c>
      <c r="J4" s="176" t="s">
        <v>74</v>
      </c>
      <c r="K4" s="177" t="s">
        <v>76</v>
      </c>
      <c r="L4" s="177" t="s">
        <v>789</v>
      </c>
      <c r="M4" s="177" t="s">
        <v>80</v>
      </c>
      <c r="N4" s="178" t="s">
        <v>790</v>
      </c>
      <c r="O4" s="179" t="s">
        <v>791</v>
      </c>
      <c r="P4" s="141" t="s">
        <v>66</v>
      </c>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row>
    <row r="5" spans="1:129" ht="13.8" x14ac:dyDescent="0.3">
      <c r="A5" s="370" t="s">
        <v>956</v>
      </c>
      <c r="B5" s="183"/>
      <c r="C5" s="182"/>
      <c r="D5" s="181"/>
      <c r="E5" s="181"/>
      <c r="F5" s="181"/>
      <c r="G5" s="181"/>
      <c r="H5" s="181"/>
      <c r="I5" s="181"/>
      <c r="J5" s="181"/>
      <c r="K5" s="181"/>
      <c r="L5" s="181"/>
      <c r="M5" s="181"/>
      <c r="N5" s="143"/>
      <c r="O5" s="184"/>
      <c r="P5" s="142"/>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row>
    <row r="6" spans="1:129" ht="33" customHeight="1" x14ac:dyDescent="0.3">
      <c r="A6" s="498" t="s">
        <v>376</v>
      </c>
      <c r="B6" s="437" t="s">
        <v>957</v>
      </c>
      <c r="C6" s="443" t="s">
        <v>958</v>
      </c>
      <c r="D6" s="505" t="s">
        <v>256</v>
      </c>
      <c r="E6" s="454" t="s">
        <v>208</v>
      </c>
      <c r="F6" s="506" t="s">
        <v>959</v>
      </c>
      <c r="G6" s="500" t="s">
        <v>960</v>
      </c>
      <c r="H6" s="500"/>
      <c r="I6" s="506" t="s">
        <v>961</v>
      </c>
      <c r="J6" s="525" t="s">
        <v>962</v>
      </c>
      <c r="K6" s="473" t="s">
        <v>797</v>
      </c>
      <c r="L6" s="521"/>
      <c r="M6" s="521"/>
      <c r="N6" s="478">
        <f>IF(K6="","0",IF(K6="Pass",1,IF(K6="Fail",0,IF(K6="TBD",0,IF(K6="N/A (Please provide reason)",1)))))</f>
        <v>0</v>
      </c>
      <c r="O6" s="491">
        <f>IF(AND(D6="M",K6="N/A (Please provide reason)"),1,0)</f>
        <v>0</v>
      </c>
      <c r="P6" s="470">
        <f>IF(E6 = "YES",1,0)</f>
        <v>1</v>
      </c>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row>
    <row r="7" spans="1:129" ht="240.75" customHeight="1" x14ac:dyDescent="0.3">
      <c r="A7" s="499"/>
      <c r="B7" s="452"/>
      <c r="C7" s="450"/>
      <c r="D7" s="505"/>
      <c r="E7" s="455"/>
      <c r="F7" s="507"/>
      <c r="G7" s="134" t="s">
        <v>963</v>
      </c>
      <c r="H7" s="134" t="s">
        <v>964</v>
      </c>
      <c r="I7" s="508"/>
      <c r="J7" s="526"/>
      <c r="K7" s="475"/>
      <c r="L7" s="522"/>
      <c r="M7" s="522"/>
      <c r="N7" s="480"/>
      <c r="O7" s="493"/>
      <c r="P7" s="472"/>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row>
    <row r="8" spans="1:129" ht="35.1" customHeight="1" x14ac:dyDescent="0.3">
      <c r="A8" s="498" t="s">
        <v>379</v>
      </c>
      <c r="B8" s="452"/>
      <c r="C8" s="450"/>
      <c r="D8" s="439" t="s">
        <v>298</v>
      </c>
      <c r="E8" s="455"/>
      <c r="F8" s="507"/>
      <c r="G8" s="503" t="s">
        <v>965</v>
      </c>
      <c r="H8" s="503"/>
      <c r="I8" s="506" t="s">
        <v>966</v>
      </c>
      <c r="J8" s="525" t="s">
        <v>962</v>
      </c>
      <c r="K8" s="473" t="s">
        <v>797</v>
      </c>
      <c r="L8" s="521"/>
      <c r="M8" s="521"/>
      <c r="N8" s="478">
        <f>IF(K8="","0",IF(K8="Pass",1,IF(K8="Fail",0,IF(K8="TBD",0,IF(K8="N/A (Please provide reason)",1)))))</f>
        <v>0</v>
      </c>
      <c r="O8" s="491">
        <f>IF(AND(D8="M",K8="N/A (Please provide reason)"),1,0)</f>
        <v>0</v>
      </c>
      <c r="P8" s="470">
        <f>IF(E6 = "YES",1,0)</f>
        <v>1</v>
      </c>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row>
    <row r="9" spans="1:129" ht="201.75" customHeight="1" x14ac:dyDescent="0.3">
      <c r="A9" s="499"/>
      <c r="B9" s="452"/>
      <c r="C9" s="450"/>
      <c r="D9" s="440"/>
      <c r="E9" s="455"/>
      <c r="F9" s="507"/>
      <c r="G9" s="134" t="s">
        <v>967</v>
      </c>
      <c r="H9" s="134" t="s">
        <v>968</v>
      </c>
      <c r="I9" s="508"/>
      <c r="J9" s="526"/>
      <c r="K9" s="475"/>
      <c r="L9" s="522"/>
      <c r="M9" s="522"/>
      <c r="N9" s="480"/>
      <c r="O9" s="493"/>
      <c r="P9" s="472"/>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row>
    <row r="10" spans="1:129" ht="29.1" customHeight="1" x14ac:dyDescent="0.3">
      <c r="A10" s="498" t="s">
        <v>381</v>
      </c>
      <c r="B10" s="452"/>
      <c r="C10" s="450"/>
      <c r="D10" s="505" t="s">
        <v>256</v>
      </c>
      <c r="E10" s="455"/>
      <c r="F10" s="507"/>
      <c r="G10" s="503" t="s">
        <v>969</v>
      </c>
      <c r="H10" s="503"/>
      <c r="I10" s="506" t="s">
        <v>970</v>
      </c>
      <c r="J10" s="527" t="s">
        <v>971</v>
      </c>
      <c r="K10" s="473" t="s">
        <v>797</v>
      </c>
      <c r="L10" s="523"/>
      <c r="M10" s="523"/>
      <c r="N10" s="478">
        <f>IF(K10="","0",IF(K10="Pass",1,IF(K10="Fail",0,IF(K10="TBD",0,IF(K10="N/A (Please provide reason)",1)))))</f>
        <v>0</v>
      </c>
      <c r="O10" s="491" t="e">
        <f>IF(AND(#REF!="M",K10="N/A (Please provide reason)"),1,0)</f>
        <v>#REF!</v>
      </c>
      <c r="P10" s="470">
        <f>IF(E6 = "YES",1,0)</f>
        <v>1</v>
      </c>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row>
    <row r="11" spans="1:129" ht="59.85" customHeight="1" x14ac:dyDescent="0.3">
      <c r="A11" s="499"/>
      <c r="B11" s="452"/>
      <c r="C11" s="450"/>
      <c r="D11" s="505"/>
      <c r="E11" s="455"/>
      <c r="F11" s="507"/>
      <c r="G11" s="292" t="s">
        <v>972</v>
      </c>
      <c r="H11" s="292" t="s">
        <v>973</v>
      </c>
      <c r="I11" s="508"/>
      <c r="J11" s="527"/>
      <c r="K11" s="475"/>
      <c r="L11" s="524"/>
      <c r="M11" s="524"/>
      <c r="N11" s="480"/>
      <c r="O11" s="493"/>
      <c r="P11" s="472"/>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row>
    <row r="12" spans="1:129" ht="95.1" customHeight="1" x14ac:dyDescent="0.3">
      <c r="A12" s="329" t="s">
        <v>383</v>
      </c>
      <c r="B12" s="438"/>
      <c r="C12" s="444"/>
      <c r="D12" s="125" t="s">
        <v>256</v>
      </c>
      <c r="E12" s="456"/>
      <c r="F12" s="508"/>
      <c r="G12" s="503" t="s">
        <v>974</v>
      </c>
      <c r="H12" s="503"/>
      <c r="I12" s="313" t="s">
        <v>975</v>
      </c>
      <c r="J12" s="282"/>
      <c r="K12" s="221" t="s">
        <v>797</v>
      </c>
      <c r="L12" s="281"/>
      <c r="M12" s="281"/>
      <c r="N12" s="269">
        <f t="shared" ref="N12" si="0">IF(K12="","0",IF(K12="Pass",1,IF(K12="Fail",0,IF(K12="TBD",0,IF(K12="N/A (Please provide reason)",1)))))</f>
        <v>0</v>
      </c>
      <c r="O12" s="268">
        <f>IF(AND(D12="M",K12="N/A (Please provide reason)"),1,0)</f>
        <v>0</v>
      </c>
      <c r="P12" s="256">
        <f>IF(E6 = "YES",1,0)</f>
        <v>1</v>
      </c>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row>
    <row r="13" spans="1:129" ht="13.35" customHeight="1" x14ac:dyDescent="0.3">
      <c r="A13" s="370" t="s">
        <v>976</v>
      </c>
      <c r="B13" s="183"/>
      <c r="C13" s="182"/>
      <c r="D13" s="181"/>
      <c r="E13" s="181"/>
      <c r="F13" s="181"/>
      <c r="G13" s="181"/>
      <c r="H13" s="181"/>
      <c r="I13" s="181"/>
      <c r="J13" s="181"/>
      <c r="K13" s="181"/>
      <c r="L13" s="181"/>
      <c r="M13" s="181"/>
      <c r="N13" s="143"/>
      <c r="O13" s="184"/>
      <c r="P13" s="142"/>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row>
    <row r="14" spans="1:129" ht="13.8" x14ac:dyDescent="0.3">
      <c r="A14" s="370" t="s">
        <v>977</v>
      </c>
      <c r="B14" s="183"/>
      <c r="C14" s="182"/>
      <c r="D14" s="181"/>
      <c r="E14" s="181"/>
      <c r="F14" s="181"/>
      <c r="G14" s="181"/>
      <c r="H14" s="181"/>
      <c r="I14" s="181"/>
      <c r="J14" s="181"/>
      <c r="K14" s="181"/>
      <c r="L14" s="181"/>
      <c r="M14" s="181"/>
      <c r="N14" s="143"/>
      <c r="O14" s="184"/>
      <c r="P14" s="142"/>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row>
    <row r="15" spans="1:129" s="88" customFormat="1" ht="61.35" customHeight="1" x14ac:dyDescent="0.3">
      <c r="A15" s="327" t="s">
        <v>978</v>
      </c>
      <c r="B15" s="447" t="s">
        <v>386</v>
      </c>
      <c r="C15" s="464" t="s">
        <v>979</v>
      </c>
      <c r="D15" s="445" t="s">
        <v>256</v>
      </c>
      <c r="E15" s="458" t="s">
        <v>208</v>
      </c>
      <c r="F15" s="201" t="s">
        <v>980</v>
      </c>
      <c r="G15" s="517" t="s">
        <v>387</v>
      </c>
      <c r="H15" s="518"/>
      <c r="I15" s="202" t="s">
        <v>981</v>
      </c>
      <c r="J15" s="202" t="s">
        <v>982</v>
      </c>
      <c r="K15" s="221" t="s">
        <v>797</v>
      </c>
      <c r="L15" s="204"/>
      <c r="M15" s="204"/>
      <c r="N15" s="269">
        <f t="shared" ref="N15" si="1">IF(K15="","0",IF(K15="Pass",1,IF(K15="Fail",0,IF(K15="TBD",0,IF(K15="N/A (Please provide reason)",1)))))</f>
        <v>0</v>
      </c>
      <c r="O15" s="268">
        <f>IF(AND(D15="M",K15="N/A (Please provide reason)"),1,0)</f>
        <v>0</v>
      </c>
      <c r="P15" s="256">
        <f>IF(E15 = "YES",1,0)</f>
        <v>1</v>
      </c>
    </row>
    <row r="16" spans="1:129" s="88" customFormat="1" ht="61.35" customHeight="1" x14ac:dyDescent="0.3">
      <c r="A16" s="327" t="s">
        <v>388</v>
      </c>
      <c r="B16" s="448"/>
      <c r="C16" s="514"/>
      <c r="D16" s="446"/>
      <c r="E16" s="459"/>
      <c r="F16" s="186" t="s">
        <v>983</v>
      </c>
      <c r="G16" s="517" t="s">
        <v>984</v>
      </c>
      <c r="H16" s="518"/>
      <c r="I16" s="202" t="s">
        <v>985</v>
      </c>
      <c r="J16" s="126" t="s">
        <v>986</v>
      </c>
      <c r="K16" s="221" t="s">
        <v>797</v>
      </c>
      <c r="L16" s="204"/>
      <c r="M16" s="204"/>
      <c r="N16" s="269">
        <f t="shared" ref="N16" si="2">IF(K16="","0",IF(K16="Pass",1,IF(K16="Fail",0,IF(K16="TBD",0,IF(K16="N/A (Please provide reason)",1)))))</f>
        <v>0</v>
      </c>
      <c r="O16" s="268">
        <f>IF(AND(D15="M",K16="N/A (Please provide reason)"),1,0)</f>
        <v>0</v>
      </c>
      <c r="P16" s="256">
        <f>IF(E15 = "YES",1,0)</f>
        <v>1</v>
      </c>
    </row>
    <row r="17" spans="1:129" ht="104.1" customHeight="1" x14ac:dyDescent="0.3">
      <c r="A17" s="123" t="s">
        <v>390</v>
      </c>
      <c r="B17" s="483" t="s">
        <v>391</v>
      </c>
      <c r="C17" s="441" t="s">
        <v>987</v>
      </c>
      <c r="D17" s="445" t="s">
        <v>256</v>
      </c>
      <c r="E17" s="454" t="s">
        <v>208</v>
      </c>
      <c r="F17" s="186" t="s">
        <v>988</v>
      </c>
      <c r="G17" s="481" t="s">
        <v>392</v>
      </c>
      <c r="H17" s="482"/>
      <c r="I17" s="126" t="s">
        <v>981</v>
      </c>
      <c r="J17" s="126" t="s">
        <v>982</v>
      </c>
      <c r="K17" s="185" t="s">
        <v>797</v>
      </c>
      <c r="L17" s="124"/>
      <c r="M17" s="124"/>
      <c r="N17" s="135">
        <f>IF(K17="","0",IF(K17="Pass",1,IF(K17="Fail",0,IF(K17="TBD",0,IF(K17="N/A (Please provide reason)",1)))))</f>
        <v>0</v>
      </c>
      <c r="O17" s="133">
        <f>IF(AND(D17="M",K17="N/A (Please provide reason)"),1,0)</f>
        <v>0</v>
      </c>
      <c r="P17" s="145">
        <f>IF(E17 = "YES",1,0)</f>
        <v>1</v>
      </c>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row>
    <row r="18" spans="1:129" ht="155.25" customHeight="1" x14ac:dyDescent="0.3">
      <c r="A18" s="327" t="s">
        <v>393</v>
      </c>
      <c r="B18" s="485"/>
      <c r="C18" s="442"/>
      <c r="D18" s="446"/>
      <c r="E18" s="456"/>
      <c r="F18" s="186" t="s">
        <v>989</v>
      </c>
      <c r="G18" s="481" t="s">
        <v>392</v>
      </c>
      <c r="H18" s="482"/>
      <c r="I18" s="202" t="s">
        <v>990</v>
      </c>
      <c r="J18" s="126" t="s">
        <v>986</v>
      </c>
      <c r="K18" s="185" t="s">
        <v>797</v>
      </c>
      <c r="L18" s="124"/>
      <c r="M18" s="124"/>
      <c r="N18" s="135">
        <f t="shared" ref="N18" si="3">IF(K18="","0",IF(K18="Pass",1,IF(K18="Fail",0,IF(K18="TBD",0,IF(K18="N/A (Please provide reason)",1)))))</f>
        <v>0</v>
      </c>
      <c r="O18" s="133">
        <f>IF(AND(D17="M",K18="N/A (Please provide reason)"),1,0)</f>
        <v>0</v>
      </c>
      <c r="P18" s="145">
        <f>IF(E17 = "YES",1,0)</f>
        <v>1</v>
      </c>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row>
    <row r="19" spans="1:129" ht="155.25" customHeight="1" x14ac:dyDescent="0.3">
      <c r="A19" s="486" t="s">
        <v>395</v>
      </c>
      <c r="B19" s="483" t="s">
        <v>396</v>
      </c>
      <c r="C19" s="441" t="s">
        <v>991</v>
      </c>
      <c r="D19" s="439" t="s">
        <v>319</v>
      </c>
      <c r="E19" s="454" t="s">
        <v>208</v>
      </c>
      <c r="F19" s="441" t="s">
        <v>992</v>
      </c>
      <c r="G19" s="489" t="s">
        <v>993</v>
      </c>
      <c r="H19" s="490"/>
      <c r="I19" s="441" t="s">
        <v>994</v>
      </c>
      <c r="J19" s="441" t="s">
        <v>982</v>
      </c>
      <c r="K19" s="473" t="s">
        <v>797</v>
      </c>
      <c r="L19" s="473"/>
      <c r="M19" s="473"/>
      <c r="N19" s="478">
        <f>IF(K19="","0",IF(K19="Pass",1,IF(K19="Fail",0,IF(K19="TBD",0,IF(K19="N/A (Please provide reason)",1)))))</f>
        <v>0</v>
      </c>
      <c r="O19" s="491">
        <f>IF(AND(D19="M",K19="N/A (Please provide reason)"),1,0)</f>
        <v>0</v>
      </c>
      <c r="P19" s="470">
        <f>IF(E19 = "YES",1,0)</f>
        <v>1</v>
      </c>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row>
    <row r="20" spans="1:129" ht="33" customHeight="1" x14ac:dyDescent="0.3">
      <c r="A20" s="487"/>
      <c r="B20" s="484"/>
      <c r="C20" s="466"/>
      <c r="D20" s="449"/>
      <c r="E20" s="455"/>
      <c r="F20" s="466"/>
      <c r="G20" s="494"/>
      <c r="H20" s="495"/>
      <c r="I20" s="466"/>
      <c r="J20" s="466"/>
      <c r="K20" s="474"/>
      <c r="L20" s="474"/>
      <c r="M20" s="474"/>
      <c r="N20" s="479"/>
      <c r="O20" s="492"/>
      <c r="P20" s="471"/>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row>
    <row r="21" spans="1:129" ht="66.75" customHeight="1" x14ac:dyDescent="0.3">
      <c r="A21" s="488"/>
      <c r="B21" s="484"/>
      <c r="C21" s="466"/>
      <c r="D21" s="449"/>
      <c r="E21" s="455"/>
      <c r="F21" s="442"/>
      <c r="G21" s="496"/>
      <c r="H21" s="497"/>
      <c r="I21" s="442"/>
      <c r="J21" s="442"/>
      <c r="K21" s="475"/>
      <c r="L21" s="475"/>
      <c r="M21" s="475"/>
      <c r="N21" s="480"/>
      <c r="O21" s="493"/>
      <c r="P21" s="472"/>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row>
    <row r="22" spans="1:129" ht="113.4" customHeight="1" x14ac:dyDescent="0.3">
      <c r="A22" s="327" t="s">
        <v>995</v>
      </c>
      <c r="B22" s="485"/>
      <c r="C22" s="442"/>
      <c r="D22" s="440"/>
      <c r="E22" s="456"/>
      <c r="F22" s="124" t="s">
        <v>996</v>
      </c>
      <c r="G22" s="481" t="s">
        <v>993</v>
      </c>
      <c r="H22" s="482"/>
      <c r="I22" s="330" t="s">
        <v>997</v>
      </c>
      <c r="J22" s="330" t="s">
        <v>998</v>
      </c>
      <c r="K22" s="185" t="s">
        <v>797</v>
      </c>
      <c r="L22" s="280"/>
      <c r="M22" s="280"/>
      <c r="N22" s="312">
        <f>IF(K22="","0",IF(K22="Pass",1,IF(K22="Fail",0,IF(K22="TBD",0,IF(K22="N/A (Please provide reason)",1)))))</f>
        <v>0</v>
      </c>
      <c r="O22" s="311">
        <f>IF(AND(D19="M",K22="N/A (Please provide reason)"),1,0)</f>
        <v>0</v>
      </c>
      <c r="P22" s="310">
        <f>IF(E19 = "YES",1,0)</f>
        <v>1</v>
      </c>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row>
    <row r="23" spans="1:129" ht="69" customHeight="1" x14ac:dyDescent="0.3">
      <c r="A23" s="123" t="s">
        <v>398</v>
      </c>
      <c r="B23" s="305" t="s">
        <v>399</v>
      </c>
      <c r="C23" s="186" t="s">
        <v>999</v>
      </c>
      <c r="D23" s="257" t="s">
        <v>256</v>
      </c>
      <c r="E23" s="302" t="s">
        <v>208</v>
      </c>
      <c r="F23" s="186" t="s">
        <v>1000</v>
      </c>
      <c r="G23" s="481" t="s">
        <v>387</v>
      </c>
      <c r="H23" s="482"/>
      <c r="I23" s="126" t="s">
        <v>1001</v>
      </c>
      <c r="J23" s="126" t="s">
        <v>1002</v>
      </c>
      <c r="K23" s="185" t="s">
        <v>797</v>
      </c>
      <c r="L23" s="124"/>
      <c r="M23" s="124"/>
      <c r="N23" s="135">
        <f t="shared" ref="N23:N35" si="4">IF(K23="","0",IF(K23="Pass",1,IF(K23="Fail",0,IF(K23="TBD",0,IF(K23="N/A (Please provide reason)",1)))))</f>
        <v>0</v>
      </c>
      <c r="O23" s="133">
        <f>IF(AND(D23="M",K23="N/A (Please provide reason)"),1,0)</f>
        <v>0</v>
      </c>
      <c r="P23" s="145">
        <f>IF(E23 = "YES",1,0)</f>
        <v>1</v>
      </c>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row>
    <row r="24" spans="1:129" ht="88.5" customHeight="1" x14ac:dyDescent="0.3">
      <c r="A24" s="123" t="s">
        <v>400</v>
      </c>
      <c r="B24" s="511" t="s">
        <v>401</v>
      </c>
      <c r="C24" s="464" t="s">
        <v>1003</v>
      </c>
      <c r="D24" s="445" t="s">
        <v>256</v>
      </c>
      <c r="E24" s="454" t="s">
        <v>208</v>
      </c>
      <c r="F24" s="124" t="s">
        <v>1004</v>
      </c>
      <c r="G24" s="481" t="s">
        <v>1005</v>
      </c>
      <c r="H24" s="482"/>
      <c r="I24" s="126" t="s">
        <v>1006</v>
      </c>
      <c r="J24" s="126" t="s">
        <v>1007</v>
      </c>
      <c r="K24" s="185" t="s">
        <v>797</v>
      </c>
      <c r="L24" s="124"/>
      <c r="M24" s="124"/>
      <c r="N24" s="135">
        <f t="shared" si="4"/>
        <v>0</v>
      </c>
      <c r="O24" s="133">
        <f>IF(AND(D24="M",K24="N/A (Please provide reason)"),1,0)</f>
        <v>0</v>
      </c>
      <c r="P24" s="145">
        <f>IF(E24 = "YES",1,0)</f>
        <v>1</v>
      </c>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row>
    <row r="25" spans="1:129" ht="88.5" customHeight="1" x14ac:dyDescent="0.3">
      <c r="A25" s="123" t="s">
        <v>403</v>
      </c>
      <c r="B25" s="512"/>
      <c r="C25" s="465"/>
      <c r="D25" s="453"/>
      <c r="E25" s="455"/>
      <c r="F25" s="124" t="s">
        <v>1008</v>
      </c>
      <c r="G25" s="481" t="s">
        <v>1009</v>
      </c>
      <c r="H25" s="482"/>
      <c r="I25" s="126" t="s">
        <v>1006</v>
      </c>
      <c r="J25" s="126" t="s">
        <v>1010</v>
      </c>
      <c r="K25" s="185" t="s">
        <v>797</v>
      </c>
      <c r="L25" s="124"/>
      <c r="M25" s="124"/>
      <c r="N25" s="135">
        <f t="shared" ref="N25:N26" si="5">IF(K25="","0",IF(K25="Pass",1,IF(K25="Fail",0,IF(K25="TBD",0,IF(K25="N/A (Please provide reason)",1)))))</f>
        <v>0</v>
      </c>
      <c r="O25" s="133">
        <f>IF(AND(D25="M",K25="N/A (Please provide reason)"),1,0)</f>
        <v>0</v>
      </c>
      <c r="P25" s="145">
        <f>IF(E25 = "YES",1,0)</f>
        <v>0</v>
      </c>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row>
    <row r="26" spans="1:129" ht="155.25" customHeight="1" x14ac:dyDescent="0.3">
      <c r="A26" s="123" t="s">
        <v>405</v>
      </c>
      <c r="B26" s="512"/>
      <c r="C26" s="465"/>
      <c r="D26" s="453"/>
      <c r="E26" s="455"/>
      <c r="F26" s="124" t="s">
        <v>1011</v>
      </c>
      <c r="G26" s="481" t="s">
        <v>1012</v>
      </c>
      <c r="H26" s="482"/>
      <c r="I26" s="126" t="s">
        <v>1013</v>
      </c>
      <c r="J26" s="126" t="s">
        <v>1014</v>
      </c>
      <c r="K26" s="185" t="s">
        <v>797</v>
      </c>
      <c r="L26" s="124"/>
      <c r="M26" s="124"/>
      <c r="N26" s="135">
        <f t="shared" si="5"/>
        <v>0</v>
      </c>
      <c r="O26" s="133">
        <f>IF(AND(D26="M",K26="N/A (Please provide reason)"),1,0)</f>
        <v>0</v>
      </c>
      <c r="P26" s="145">
        <f>IF(E26 = "YES",1,0)</f>
        <v>0</v>
      </c>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row>
    <row r="27" spans="1:129" ht="94.5" customHeight="1" x14ac:dyDescent="0.3">
      <c r="A27" s="123" t="s">
        <v>407</v>
      </c>
      <c r="B27" s="512"/>
      <c r="C27" s="465"/>
      <c r="D27" s="453"/>
      <c r="E27" s="455"/>
      <c r="F27" s="124" t="s">
        <v>1015</v>
      </c>
      <c r="G27" s="481" t="s">
        <v>1016</v>
      </c>
      <c r="H27" s="482"/>
      <c r="I27" s="126" t="s">
        <v>1017</v>
      </c>
      <c r="J27" s="126" t="s">
        <v>1018</v>
      </c>
      <c r="K27" s="185" t="s">
        <v>797</v>
      </c>
      <c r="L27" s="124"/>
      <c r="M27" s="124"/>
      <c r="N27" s="135">
        <f t="shared" si="4"/>
        <v>0</v>
      </c>
      <c r="O27" s="133">
        <f>IF(AND(D24="M",K27="N/A (Please provide reason)"),1,0)</f>
        <v>0</v>
      </c>
      <c r="P27" s="145">
        <f>IF(E24 = "YES",1,0)</f>
        <v>1</v>
      </c>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row>
    <row r="28" spans="1:129" ht="94.5" customHeight="1" x14ac:dyDescent="0.3">
      <c r="A28" s="123" t="s">
        <v>409</v>
      </c>
      <c r="B28" s="512"/>
      <c r="C28" s="465"/>
      <c r="D28" s="453"/>
      <c r="E28" s="455"/>
      <c r="F28" s="124" t="s">
        <v>1019</v>
      </c>
      <c r="G28" s="481" t="s">
        <v>1020</v>
      </c>
      <c r="H28" s="482"/>
      <c r="I28" s="126" t="s">
        <v>1021</v>
      </c>
      <c r="J28" s="126" t="s">
        <v>1022</v>
      </c>
      <c r="K28" s="185" t="s">
        <v>797</v>
      </c>
      <c r="L28" s="124"/>
      <c r="M28" s="124"/>
      <c r="N28" s="135">
        <f t="shared" ref="N28:N30" si="6">IF(K28="","0",IF(K28="Pass",1,IF(K28="Fail",0,IF(K28="TBD",0,IF(K28="N/A (Please provide reason)",1)))))</f>
        <v>0</v>
      </c>
      <c r="O28" s="133">
        <f>IF(AND(D24="M",K28="N/A (Please provide reason)"),1,0)</f>
        <v>0</v>
      </c>
      <c r="P28" s="145">
        <f>IF(E24 = "YES",1,0)</f>
        <v>1</v>
      </c>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row>
    <row r="29" spans="1:129" ht="108" customHeight="1" x14ac:dyDescent="0.3">
      <c r="A29" s="327" t="s">
        <v>411</v>
      </c>
      <c r="B29" s="512"/>
      <c r="C29" s="465"/>
      <c r="D29" s="205"/>
      <c r="E29" s="455"/>
      <c r="F29" s="124" t="s">
        <v>1023</v>
      </c>
      <c r="G29" s="481" t="s">
        <v>1024</v>
      </c>
      <c r="H29" s="482"/>
      <c r="I29" s="126" t="s">
        <v>1025</v>
      </c>
      <c r="J29" s="126" t="s">
        <v>1026</v>
      </c>
      <c r="K29" s="185" t="s">
        <v>797</v>
      </c>
      <c r="L29" s="124"/>
      <c r="M29" s="124"/>
      <c r="N29" s="135">
        <f t="shared" si="6"/>
        <v>0</v>
      </c>
      <c r="O29" s="133">
        <f>IF(AND(D24="M",K29="N/A (Please provide reason)"),1,0)</f>
        <v>0</v>
      </c>
      <c r="P29" s="145">
        <f>IF(E24 = "YES",1,0)</f>
        <v>1</v>
      </c>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row>
    <row r="30" spans="1:129" ht="86.4" x14ac:dyDescent="0.3">
      <c r="A30" s="327" t="s">
        <v>413</v>
      </c>
      <c r="B30" s="512"/>
      <c r="C30" s="465"/>
      <c r="D30" s="205"/>
      <c r="E30" s="455"/>
      <c r="F30" s="124" t="s">
        <v>1027</v>
      </c>
      <c r="G30" s="481" t="s">
        <v>1028</v>
      </c>
      <c r="H30" s="482"/>
      <c r="I30" s="126" t="s">
        <v>1029</v>
      </c>
      <c r="J30" s="126" t="s">
        <v>1030</v>
      </c>
      <c r="K30" s="185" t="s">
        <v>797</v>
      </c>
      <c r="L30" s="124"/>
      <c r="M30" s="124"/>
      <c r="N30" s="135">
        <f t="shared" si="6"/>
        <v>0</v>
      </c>
      <c r="O30" s="133">
        <f>IF(AND(D24="M",K30="N/A (Please provide reason)"),1,0)</f>
        <v>0</v>
      </c>
      <c r="P30" s="145">
        <f>IF(E24 = "YES",1,0)</f>
        <v>1</v>
      </c>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row>
    <row r="31" spans="1:129" ht="72" x14ac:dyDescent="0.3">
      <c r="A31" s="327" t="s">
        <v>415</v>
      </c>
      <c r="B31" s="513"/>
      <c r="C31" s="514"/>
      <c r="D31" s="205"/>
      <c r="E31" s="456"/>
      <c r="F31" s="124" t="s">
        <v>1031</v>
      </c>
      <c r="G31" s="481" t="s">
        <v>1032</v>
      </c>
      <c r="H31" s="482"/>
      <c r="I31" s="126" t="s">
        <v>1033</v>
      </c>
      <c r="J31" s="126" t="s">
        <v>1034</v>
      </c>
      <c r="K31" s="185" t="s">
        <v>797</v>
      </c>
      <c r="L31" s="124"/>
      <c r="M31" s="124"/>
      <c r="N31" s="135">
        <f t="shared" ref="N31" si="7">IF(K31="","0",IF(K31="Pass",1,IF(K31="Fail",0,IF(K31="TBD",0,IF(K31="N/A (Please provide reason)",1)))))</f>
        <v>0</v>
      </c>
      <c r="O31" s="133">
        <f>IF(AND(D24="M",K31="N/A (Please provide reason)"),1,0)</f>
        <v>0</v>
      </c>
      <c r="P31" s="145">
        <f>IF(E24 = "YES",1,0)</f>
        <v>1</v>
      </c>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row>
    <row r="32" spans="1:129" ht="162" customHeight="1" x14ac:dyDescent="0.3">
      <c r="A32" s="123" t="s">
        <v>417</v>
      </c>
      <c r="B32" s="483" t="s">
        <v>418</v>
      </c>
      <c r="C32" s="441" t="s">
        <v>1035</v>
      </c>
      <c r="D32" s="445" t="s">
        <v>256</v>
      </c>
      <c r="E32" s="454" t="s">
        <v>208</v>
      </c>
      <c r="F32" s="186" t="s">
        <v>1036</v>
      </c>
      <c r="G32" s="481" t="s">
        <v>1037</v>
      </c>
      <c r="H32" s="482"/>
      <c r="I32" s="126" t="s">
        <v>1038</v>
      </c>
      <c r="J32" s="126" t="s">
        <v>1039</v>
      </c>
      <c r="K32" s="185" t="s">
        <v>797</v>
      </c>
      <c r="L32" s="124"/>
      <c r="M32" s="124"/>
      <c r="N32" s="135">
        <f t="shared" si="4"/>
        <v>0</v>
      </c>
      <c r="O32" s="133">
        <f>IF(AND(D32="M",K32="N/A (Please provide reason)"),1,0)</f>
        <v>0</v>
      </c>
      <c r="P32" s="145">
        <f>IF(E32 = "YES",1,0)</f>
        <v>1</v>
      </c>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row>
    <row r="33" spans="1:129" ht="186.75" customHeight="1" x14ac:dyDescent="0.3">
      <c r="A33" s="123" t="s">
        <v>420</v>
      </c>
      <c r="B33" s="484"/>
      <c r="C33" s="466"/>
      <c r="D33" s="453"/>
      <c r="E33" s="455"/>
      <c r="F33" s="186" t="s">
        <v>1040</v>
      </c>
      <c r="G33" s="481" t="s">
        <v>421</v>
      </c>
      <c r="H33" s="482"/>
      <c r="I33" s="126" t="s">
        <v>1041</v>
      </c>
      <c r="J33" s="126" t="s">
        <v>1042</v>
      </c>
      <c r="K33" s="185" t="s">
        <v>797</v>
      </c>
      <c r="L33" s="124"/>
      <c r="M33" s="124"/>
      <c r="N33" s="135">
        <f t="shared" ref="N33" si="8">IF(K33="","0",IF(K33="Pass",1,IF(K33="Fail",0,IF(K33="TBD",0,IF(K33="N/A (Please provide reason)",1)))))</f>
        <v>0</v>
      </c>
      <c r="O33" s="133">
        <f>IF(AND(D32="M",K33="N/A (Please provide reason)"),1,0)</f>
        <v>0</v>
      </c>
      <c r="P33" s="145">
        <f>IF(E32 = "YES",1,0)</f>
        <v>1</v>
      </c>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row>
    <row r="34" spans="1:129" ht="174" customHeight="1" x14ac:dyDescent="0.3">
      <c r="A34" s="327" t="s">
        <v>422</v>
      </c>
      <c r="B34" s="484"/>
      <c r="C34" s="466"/>
      <c r="D34" s="453"/>
      <c r="E34" s="455"/>
      <c r="F34" s="186" t="s">
        <v>1043</v>
      </c>
      <c r="G34" s="481" t="s">
        <v>1044</v>
      </c>
      <c r="H34" s="482"/>
      <c r="I34" s="126" t="s">
        <v>1045</v>
      </c>
      <c r="J34" s="126" t="s">
        <v>1046</v>
      </c>
      <c r="K34" s="185" t="s">
        <v>797</v>
      </c>
      <c r="L34" s="124"/>
      <c r="M34" s="124"/>
      <c r="N34" s="135">
        <f t="shared" ref="N34" si="9">IF(K34="","0",IF(K34="Pass",1,IF(K34="Fail",0,IF(K34="TBD",0,IF(K34="N/A (Please provide reason)",1)))))</f>
        <v>0</v>
      </c>
      <c r="O34" s="133">
        <f>IF(AND(D32="M",K34="N/A (Please provide reason)"),1,0)</f>
        <v>0</v>
      </c>
      <c r="P34" s="145">
        <f>IF(E32 = "YES",1,0)</f>
        <v>1</v>
      </c>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row>
    <row r="35" spans="1:129" ht="120.75" customHeight="1" x14ac:dyDescent="0.3">
      <c r="A35" s="327" t="s">
        <v>424</v>
      </c>
      <c r="B35" s="484"/>
      <c r="C35" s="466"/>
      <c r="D35" s="453"/>
      <c r="E35" s="455"/>
      <c r="F35" s="186" t="s">
        <v>1047</v>
      </c>
      <c r="G35" s="481" t="s">
        <v>1048</v>
      </c>
      <c r="H35" s="482"/>
      <c r="I35" s="126" t="s">
        <v>1049</v>
      </c>
      <c r="J35" s="126" t="s">
        <v>1050</v>
      </c>
      <c r="K35" s="185" t="s">
        <v>797</v>
      </c>
      <c r="L35" s="124"/>
      <c r="M35" s="124"/>
      <c r="N35" s="135">
        <f t="shared" si="4"/>
        <v>0</v>
      </c>
      <c r="O35" s="133">
        <f>IF(AND(D32="M",K35="N/A (Please provide reason)"),1,0)</f>
        <v>0</v>
      </c>
      <c r="P35" s="145">
        <f>IF(E32 = "YES",1,0)</f>
        <v>1</v>
      </c>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row>
    <row r="36" spans="1:129" ht="50.25" customHeight="1" x14ac:dyDescent="0.3">
      <c r="A36" s="501" t="s">
        <v>426</v>
      </c>
      <c r="B36" s="437" t="s">
        <v>427</v>
      </c>
      <c r="C36" s="443" t="s">
        <v>1051</v>
      </c>
      <c r="D36" s="445" t="s">
        <v>256</v>
      </c>
      <c r="E36" s="454" t="s">
        <v>208</v>
      </c>
      <c r="F36" s="506" t="s">
        <v>1052</v>
      </c>
      <c r="G36" s="509" t="s">
        <v>1053</v>
      </c>
      <c r="H36" s="510"/>
      <c r="I36" s="506" t="s">
        <v>1054</v>
      </c>
      <c r="J36" s="503" t="s">
        <v>1055</v>
      </c>
      <c r="K36" s="473" t="s">
        <v>797</v>
      </c>
      <c r="L36" s="473"/>
      <c r="M36" s="473"/>
      <c r="N36" s="478">
        <f t="shared" ref="N36" si="10">IF(K36="","0",IF(K36="Pass",1,IF(K36="Fail",0,IF(K36="TBD",0,IF(K36="N/A (Please provide reason)",1)))))</f>
        <v>0</v>
      </c>
      <c r="O36" s="491">
        <f>IF(AND(D36="M",K36="N/A (Please provide reason)"),1,0)</f>
        <v>0</v>
      </c>
      <c r="P36" s="470">
        <f>IF(E36 = "YES",1,0)</f>
        <v>1</v>
      </c>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row>
    <row r="37" spans="1:129" ht="56.25" customHeight="1" x14ac:dyDescent="0.3">
      <c r="A37" s="502"/>
      <c r="B37" s="452"/>
      <c r="C37" s="450"/>
      <c r="D37" s="453"/>
      <c r="E37" s="455"/>
      <c r="F37" s="507"/>
      <c r="G37" s="504" t="s">
        <v>1056</v>
      </c>
      <c r="H37" s="504"/>
      <c r="I37" s="508"/>
      <c r="J37" s="503"/>
      <c r="K37" s="475"/>
      <c r="L37" s="475"/>
      <c r="M37" s="475"/>
      <c r="N37" s="480"/>
      <c r="O37" s="493"/>
      <c r="P37" s="472"/>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row>
    <row r="38" spans="1:129" ht="57.6" x14ac:dyDescent="0.3">
      <c r="A38" s="336" t="s">
        <v>429</v>
      </c>
      <c r="B38" s="452"/>
      <c r="C38" s="450"/>
      <c r="D38" s="453"/>
      <c r="E38" s="455"/>
      <c r="F38" s="507"/>
      <c r="G38" s="503" t="s">
        <v>1057</v>
      </c>
      <c r="H38" s="503"/>
      <c r="I38" s="293" t="s">
        <v>1058</v>
      </c>
      <c r="J38" s="294" t="s">
        <v>1059</v>
      </c>
      <c r="K38" s="279" t="s">
        <v>797</v>
      </c>
      <c r="L38" s="280"/>
      <c r="M38" s="280"/>
      <c r="N38" s="135">
        <f t="shared" ref="N38:N39" si="11">IF(K38="","0",IF(K38="Pass",1,IF(K38="Fail",0,IF(K38="TBD",0,IF(K38="N/A (Please provide reason)",1)))))</f>
        <v>0</v>
      </c>
      <c r="O38" s="133">
        <f>IF(AND(D36="M",K38="N/A (Please provide reason)"),1,0)</f>
        <v>0</v>
      </c>
      <c r="P38" s="145">
        <f>IF(E36 = "YES",1,0)</f>
        <v>1</v>
      </c>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row>
    <row r="39" spans="1:129" ht="57.6" x14ac:dyDescent="0.3">
      <c r="A39" s="336" t="s">
        <v>431</v>
      </c>
      <c r="B39" s="452"/>
      <c r="C39" s="450"/>
      <c r="D39" s="453"/>
      <c r="E39" s="455"/>
      <c r="F39" s="507"/>
      <c r="G39" s="503" t="s">
        <v>1060</v>
      </c>
      <c r="H39" s="503"/>
      <c r="I39" s="293" t="s">
        <v>1061</v>
      </c>
      <c r="J39" s="294" t="s">
        <v>1062</v>
      </c>
      <c r="K39" s="279" t="s">
        <v>797</v>
      </c>
      <c r="L39" s="280"/>
      <c r="M39" s="280"/>
      <c r="N39" s="135">
        <f t="shared" si="11"/>
        <v>0</v>
      </c>
      <c r="O39" s="133">
        <f>IF(AND(D36="M",K39="N/A (Please provide reason)"),1,0)</f>
        <v>0</v>
      </c>
      <c r="P39" s="145">
        <f>IF(E36 = "YES",1,0)</f>
        <v>1</v>
      </c>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row>
    <row r="40" spans="1:129" ht="105.75" customHeight="1" x14ac:dyDescent="0.3">
      <c r="A40" s="336" t="s">
        <v>433</v>
      </c>
      <c r="B40" s="438"/>
      <c r="C40" s="444"/>
      <c r="D40" s="446"/>
      <c r="E40" s="456"/>
      <c r="F40" s="508"/>
      <c r="G40" s="503" t="s">
        <v>1063</v>
      </c>
      <c r="H40" s="503"/>
      <c r="I40" s="293" t="s">
        <v>1064</v>
      </c>
      <c r="J40" s="294" t="s">
        <v>1065</v>
      </c>
      <c r="K40" s="279" t="s">
        <v>797</v>
      </c>
      <c r="L40" s="124" t="s">
        <v>0</v>
      </c>
      <c r="M40" s="124"/>
      <c r="N40" s="135">
        <f t="shared" ref="N40" si="12">IF(K40="","0",IF(K40="Pass",1,IF(K40="Fail",0,IF(K40="TBD",0,IF(K40="N/A (Please provide reason)",1)))))</f>
        <v>0</v>
      </c>
      <c r="O40" s="133">
        <f>IF(AND(D36="M",K40="N/A (Please provide reason)"),1,0)</f>
        <v>0</v>
      </c>
      <c r="P40" s="145">
        <f>IF(E36 = "YES",1,0)</f>
        <v>1</v>
      </c>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row>
    <row r="41" spans="1:129" s="326" customFormat="1" ht="118.5" customHeight="1" x14ac:dyDescent="0.3">
      <c r="A41" s="123" t="s">
        <v>435</v>
      </c>
      <c r="B41" s="441" t="s">
        <v>436</v>
      </c>
      <c r="C41" s="441" t="s">
        <v>1066</v>
      </c>
      <c r="D41" s="263" t="s">
        <v>319</v>
      </c>
      <c r="E41" s="241" t="s">
        <v>208</v>
      </c>
      <c r="F41" s="124" t="s">
        <v>1067</v>
      </c>
      <c r="G41" s="481" t="s">
        <v>1068</v>
      </c>
      <c r="H41" s="482"/>
      <c r="I41" s="124" t="s">
        <v>1069</v>
      </c>
      <c r="J41" s="124" t="s">
        <v>1070</v>
      </c>
      <c r="K41" s="279" t="s">
        <v>797</v>
      </c>
      <c r="N41" s="135">
        <f t="shared" ref="N41" si="13">IF(K41="","0",IF(K41="Pass",1,IF(K41="Fail",0,IF(K41="TBD",0,IF(K41="N/A (Please provide reason)",1)))))</f>
        <v>0</v>
      </c>
      <c r="O41" s="133">
        <f>IF(AND(D41="M",K41="N/A (Please provide reason)"),1,0)</f>
        <v>0</v>
      </c>
      <c r="P41" s="145">
        <f>IF(E41 = "YES",1,0)</f>
        <v>1</v>
      </c>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row>
    <row r="42" spans="1:129" s="326" customFormat="1" ht="135.6" customHeight="1" x14ac:dyDescent="0.3">
      <c r="A42" s="123" t="s">
        <v>438</v>
      </c>
      <c r="B42" s="442"/>
      <c r="C42" s="442"/>
      <c r="D42" s="263" t="s">
        <v>319</v>
      </c>
      <c r="E42" s="241" t="s">
        <v>208</v>
      </c>
      <c r="F42" s="124" t="s">
        <v>1071</v>
      </c>
      <c r="G42" s="481" t="s">
        <v>1068</v>
      </c>
      <c r="H42" s="482"/>
      <c r="I42" s="124" t="s">
        <v>1072</v>
      </c>
      <c r="J42" s="124" t="s">
        <v>1073</v>
      </c>
      <c r="K42" s="279" t="s">
        <v>797</v>
      </c>
      <c r="N42" s="135">
        <f t="shared" ref="N42" si="14">IF(K42="","0",IF(K42="Pass",1,IF(K42="Fail",0,IF(K42="TBD",0,IF(K42="N/A (Please provide reason)",1)))))</f>
        <v>0</v>
      </c>
      <c r="O42" s="133">
        <f>IF(AND(D41="M",K42="N/A (Please provide reason)"),1,0)</f>
        <v>0</v>
      </c>
      <c r="P42" s="145">
        <f>IF(E42 = "YES",1,0)</f>
        <v>1</v>
      </c>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row>
    <row r="43" spans="1:129" ht="72" x14ac:dyDescent="0.3">
      <c r="A43" s="288" t="s">
        <v>440</v>
      </c>
      <c r="B43" s="437" t="s">
        <v>441</v>
      </c>
      <c r="C43" s="441" t="s">
        <v>1074</v>
      </c>
      <c r="D43" s="439" t="s">
        <v>319</v>
      </c>
      <c r="E43" s="454" t="s">
        <v>208</v>
      </c>
      <c r="F43" s="186" t="s">
        <v>1075</v>
      </c>
      <c r="G43" s="481" t="s">
        <v>1076</v>
      </c>
      <c r="H43" s="482"/>
      <c r="I43" s="126" t="s">
        <v>1077</v>
      </c>
      <c r="J43" s="137" t="s">
        <v>1078</v>
      </c>
      <c r="K43" s="279" t="s">
        <v>797</v>
      </c>
      <c r="L43" s="124"/>
      <c r="M43" s="124"/>
      <c r="N43" s="135">
        <f>IF(K43="","0",IF(K43="Pass",1,IF(K43="Fail",0,IF(K43="TBD",0,IF(K43="N/A (Please provide reason)",1)))))</f>
        <v>0</v>
      </c>
      <c r="O43" s="133">
        <f>IF(AND(D43="M",K43="N/A (Please provide reason)"),1,0)</f>
        <v>0</v>
      </c>
      <c r="P43" s="145">
        <f>IF(E43 = "YES",1,0)</f>
        <v>1</v>
      </c>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row>
    <row r="44" spans="1:129" ht="158.4" x14ac:dyDescent="0.3">
      <c r="A44" s="327" t="s">
        <v>443</v>
      </c>
      <c r="B44" s="452"/>
      <c r="C44" s="466"/>
      <c r="D44" s="449"/>
      <c r="E44" s="455"/>
      <c r="F44" s="186" t="s">
        <v>1079</v>
      </c>
      <c r="G44" s="481" t="s">
        <v>1076</v>
      </c>
      <c r="H44" s="482"/>
      <c r="I44" s="293" t="s">
        <v>1080</v>
      </c>
      <c r="J44" s="339" t="s">
        <v>1081</v>
      </c>
      <c r="K44" s="279" t="s">
        <v>797</v>
      </c>
      <c r="L44" s="124"/>
      <c r="M44" s="124"/>
      <c r="N44" s="135">
        <f t="shared" ref="N44" si="15">IF(K44="","0",IF(K44="Pass",1,IF(K44="Fail",0,IF(K44="TBD",0,IF(K44="N/A (Please provide reason)",1)))))</f>
        <v>0</v>
      </c>
      <c r="O44" s="133">
        <f>IF(AND(D43="M",K44="N/A (Please provide reason)"),1,0)</f>
        <v>0</v>
      </c>
      <c r="P44" s="145">
        <f>IF(E43 = "YES",1,0)</f>
        <v>1</v>
      </c>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row>
    <row r="45" spans="1:129" x14ac:dyDescent="0.3">
      <c r="A45" s="370" t="s">
        <v>1082</v>
      </c>
      <c r="B45" s="183"/>
      <c r="C45" s="371"/>
      <c r="D45" s="259"/>
      <c r="E45" s="259"/>
      <c r="F45" s="259"/>
      <c r="G45" s="259"/>
      <c r="H45" s="259"/>
      <c r="I45" s="259"/>
      <c r="J45" s="259"/>
      <c r="K45" s="372" t="s">
        <v>884</v>
      </c>
      <c r="L45" s="373"/>
      <c r="M45" s="373"/>
      <c r="N45" s="372"/>
      <c r="O45" s="372"/>
      <c r="P45" s="372"/>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row>
    <row r="46" spans="1:129" x14ac:dyDescent="0.3">
      <c r="A46" s="370" t="s">
        <v>1083</v>
      </c>
      <c r="B46" s="183"/>
      <c r="C46" s="182"/>
      <c r="D46" s="259"/>
      <c r="E46" s="259"/>
      <c r="F46" s="259"/>
      <c r="G46" s="259"/>
      <c r="H46" s="259"/>
      <c r="I46" s="259"/>
      <c r="J46" s="259"/>
      <c r="K46" s="259"/>
      <c r="L46" s="259"/>
      <c r="M46" s="259"/>
      <c r="N46" s="372"/>
      <c r="O46" s="372"/>
      <c r="P46" s="372"/>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row>
    <row r="47" spans="1:129" ht="336" customHeight="1" x14ac:dyDescent="0.3">
      <c r="A47" s="123" t="s">
        <v>445</v>
      </c>
      <c r="B47" s="483" t="s">
        <v>446</v>
      </c>
      <c r="C47" s="441" t="s">
        <v>1084</v>
      </c>
      <c r="D47" s="445" t="s">
        <v>256</v>
      </c>
      <c r="E47" s="454" t="s">
        <v>208</v>
      </c>
      <c r="F47" s="137" t="s">
        <v>1085</v>
      </c>
      <c r="G47" s="481" t="s">
        <v>1086</v>
      </c>
      <c r="H47" s="482"/>
      <c r="I47" s="126" t="s">
        <v>1087</v>
      </c>
      <c r="J47" s="126" t="s">
        <v>1088</v>
      </c>
      <c r="K47" s="185" t="s">
        <v>797</v>
      </c>
      <c r="L47" s="126"/>
      <c r="M47" s="126"/>
      <c r="N47" s="135">
        <f t="shared" ref="N47:N90" si="16">IF(K47="","0",IF(K47="Pass",1,IF(K47="Fail",0,IF(K47="TBD",0,IF(K47="N/A (Please provide reason)",1)))))</f>
        <v>0</v>
      </c>
      <c r="O47" s="133">
        <f>IF(AND(D47="M",K47="N/A (Please provide reason)"),1,0)</f>
        <v>0</v>
      </c>
      <c r="P47" s="145">
        <f>IF(E47 = "YES",1,0)</f>
        <v>1</v>
      </c>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row>
    <row r="48" spans="1:129" ht="327" customHeight="1" x14ac:dyDescent="0.3">
      <c r="A48" s="327" t="s">
        <v>448</v>
      </c>
      <c r="B48" s="484"/>
      <c r="C48" s="466"/>
      <c r="D48" s="453"/>
      <c r="E48" s="455"/>
      <c r="F48" s="137" t="s">
        <v>1089</v>
      </c>
      <c r="G48" s="481" t="s">
        <v>1090</v>
      </c>
      <c r="H48" s="482"/>
      <c r="I48" s="126" t="s">
        <v>1091</v>
      </c>
      <c r="J48" s="126" t="s">
        <v>1092</v>
      </c>
      <c r="K48" s="185" t="s">
        <v>797</v>
      </c>
      <c r="L48" s="126"/>
      <c r="M48" s="126"/>
      <c r="N48" s="135">
        <f t="shared" ref="N48" si="17">IF(K48="","0",IF(K48="Pass",1,IF(K48="Fail",0,IF(K48="TBD",0,IF(K48="N/A (Please provide reason)",1)))))</f>
        <v>0</v>
      </c>
      <c r="O48" s="133">
        <f>IF(AND(D47="M",K48="N/A (Please provide reason)"),1,0)</f>
        <v>0</v>
      </c>
      <c r="P48" s="145">
        <f>IF(E47 = "YES",1,0)</f>
        <v>1</v>
      </c>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row>
    <row r="49" spans="1:129" ht="92.25" customHeight="1" x14ac:dyDescent="0.3">
      <c r="A49" s="123" t="s">
        <v>450</v>
      </c>
      <c r="B49" s="484"/>
      <c r="C49" s="466"/>
      <c r="D49" s="453"/>
      <c r="E49" s="455"/>
      <c r="F49" s="186" t="s">
        <v>1093</v>
      </c>
      <c r="G49" s="481" t="s">
        <v>1094</v>
      </c>
      <c r="H49" s="482"/>
      <c r="I49" s="126" t="s">
        <v>1095</v>
      </c>
      <c r="J49" s="126" t="s">
        <v>1096</v>
      </c>
      <c r="K49" s="185" t="s">
        <v>797</v>
      </c>
      <c r="L49" s="126"/>
      <c r="M49" s="126"/>
      <c r="N49" s="135">
        <f>IF(K49="","0",IF(K49="Pass",1,IF(K49="Fail",0,IF(K49="TBD",0,IF(K49="N/A (Please provide reason)",1)))))</f>
        <v>0</v>
      </c>
      <c r="O49" s="133">
        <f>IF(AND(D47="M",K49="N/A (Please provide reason)"),1,0)</f>
        <v>0</v>
      </c>
      <c r="P49" s="145">
        <f>IF(E47 = "YES",1,0)</f>
        <v>1</v>
      </c>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row>
    <row r="50" spans="1:129" ht="86.4" x14ac:dyDescent="0.3">
      <c r="A50" s="123" t="s">
        <v>452</v>
      </c>
      <c r="B50" s="484"/>
      <c r="C50" s="466"/>
      <c r="D50" s="453"/>
      <c r="E50" s="455"/>
      <c r="F50" s="186" t="s">
        <v>1097</v>
      </c>
      <c r="G50" s="481" t="s">
        <v>1098</v>
      </c>
      <c r="H50" s="482"/>
      <c r="I50" s="126" t="s">
        <v>1099</v>
      </c>
      <c r="J50" s="126" t="s">
        <v>1100</v>
      </c>
      <c r="K50" s="185" t="s">
        <v>797</v>
      </c>
      <c r="L50" s="126"/>
      <c r="M50" s="126"/>
      <c r="N50" s="135"/>
      <c r="O50" s="133"/>
      <c r="P50" s="145"/>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row>
    <row r="51" spans="1:129" ht="103.5" customHeight="1" x14ac:dyDescent="0.3">
      <c r="A51" s="123" t="s">
        <v>454</v>
      </c>
      <c r="B51" s="484"/>
      <c r="C51" s="466"/>
      <c r="D51" s="453"/>
      <c r="E51" s="455"/>
      <c r="F51" s="186" t="s">
        <v>1101</v>
      </c>
      <c r="G51" s="481" t="s">
        <v>1094</v>
      </c>
      <c r="H51" s="482"/>
      <c r="I51" s="126" t="s">
        <v>1102</v>
      </c>
      <c r="J51" s="126" t="s">
        <v>1096</v>
      </c>
      <c r="K51" s="185" t="s">
        <v>797</v>
      </c>
      <c r="L51" s="126"/>
      <c r="M51" s="126"/>
      <c r="N51" s="135">
        <f t="shared" ref="N51:N57" si="18">IF(K51="","0",IF(K51="Pass",1,IF(K51="Fail",0,IF(K51="TBD",0,IF(K51="N/A (Please provide reason)",1)))))</f>
        <v>0</v>
      </c>
      <c r="O51" s="133">
        <f>IF(AND(D47="M",K51="N/A (Please provide reason)"),1,0)</f>
        <v>0</v>
      </c>
      <c r="P51" s="145">
        <f>IF(E47 = "YES",1,0)</f>
        <v>1</v>
      </c>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row>
    <row r="52" spans="1:129" ht="107.85" customHeight="1" x14ac:dyDescent="0.3">
      <c r="A52" s="327" t="s">
        <v>456</v>
      </c>
      <c r="B52" s="484"/>
      <c r="C52" s="466"/>
      <c r="D52" s="453"/>
      <c r="E52" s="455"/>
      <c r="F52" s="186" t="s">
        <v>1103</v>
      </c>
      <c r="G52" s="481" t="s">
        <v>1104</v>
      </c>
      <c r="H52" s="482"/>
      <c r="I52" s="126" t="s">
        <v>1105</v>
      </c>
      <c r="J52" s="126" t="s">
        <v>1106</v>
      </c>
      <c r="K52" s="185" t="s">
        <v>797</v>
      </c>
      <c r="L52" s="126"/>
      <c r="M52" s="126"/>
      <c r="N52" s="135">
        <f t="shared" ref="N52" si="19">IF(K52="","0",IF(K52="Pass",1,IF(K52="Fail",0,IF(K52="TBD",0,IF(K52="N/A (Please provide reason)",1)))))</f>
        <v>0</v>
      </c>
      <c r="O52" s="133">
        <f>IF(AND(D47="M",K52="N/A (Please provide reason)"),1,0)</f>
        <v>0</v>
      </c>
      <c r="P52" s="145">
        <f>IF(E47 = "YES",1,0)</f>
        <v>1</v>
      </c>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row>
    <row r="53" spans="1:129" ht="144" x14ac:dyDescent="0.3">
      <c r="A53" s="123" t="s">
        <v>458</v>
      </c>
      <c r="B53" s="484"/>
      <c r="C53" s="466"/>
      <c r="D53" s="453"/>
      <c r="E53" s="455"/>
      <c r="F53" s="186" t="s">
        <v>1107</v>
      </c>
      <c r="G53" s="481" t="s">
        <v>1094</v>
      </c>
      <c r="H53" s="482"/>
      <c r="I53" s="126" t="s">
        <v>1108</v>
      </c>
      <c r="J53" s="137" t="s">
        <v>1096</v>
      </c>
      <c r="K53" s="185" t="s">
        <v>797</v>
      </c>
      <c r="L53" s="126"/>
      <c r="M53" s="126"/>
      <c r="N53" s="135">
        <f t="shared" si="18"/>
        <v>0</v>
      </c>
      <c r="O53" s="133">
        <f>IF(AND(D47="M",K53="N/A (Please provide reason)"),1,0)</f>
        <v>0</v>
      </c>
      <c r="P53" s="145">
        <f>IF(E47 = "YES",1,0)</f>
        <v>1</v>
      </c>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row>
    <row r="54" spans="1:129" ht="72" x14ac:dyDescent="0.3">
      <c r="A54" s="123" t="s">
        <v>460</v>
      </c>
      <c r="B54" s="484"/>
      <c r="C54" s="466"/>
      <c r="D54" s="453"/>
      <c r="E54" s="455"/>
      <c r="F54" s="186" t="s">
        <v>1109</v>
      </c>
      <c r="G54" s="481" t="s">
        <v>1098</v>
      </c>
      <c r="H54" s="482"/>
      <c r="I54" s="126" t="s">
        <v>1110</v>
      </c>
      <c r="J54" s="126" t="s">
        <v>1111</v>
      </c>
      <c r="K54" s="185" t="s">
        <v>797</v>
      </c>
      <c r="L54" s="126"/>
      <c r="M54" s="126"/>
      <c r="N54" s="135">
        <f t="shared" ref="N54" si="20">IF(K54="","0",IF(K54="Pass",1,IF(K54="Fail",0,IF(K54="TBD",0,IF(K54="N/A (Please provide reason)",1)))))</f>
        <v>0</v>
      </c>
      <c r="O54" s="133">
        <f>IF(AND(D47="M",K54="N/A (Please provide reason)"),1,0)</f>
        <v>0</v>
      </c>
      <c r="P54" s="145">
        <f>IF(E47 = "YES",1,0)</f>
        <v>1</v>
      </c>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row>
    <row r="55" spans="1:129" ht="75" customHeight="1" x14ac:dyDescent="0.3">
      <c r="A55" s="123" t="s">
        <v>462</v>
      </c>
      <c r="B55" s="484"/>
      <c r="C55" s="466"/>
      <c r="D55" s="453"/>
      <c r="E55" s="455"/>
      <c r="F55" s="186" t="s">
        <v>1112</v>
      </c>
      <c r="G55" s="481" t="s">
        <v>1094</v>
      </c>
      <c r="H55" s="482"/>
      <c r="I55" s="126" t="s">
        <v>1113</v>
      </c>
      <c r="J55" s="137" t="s">
        <v>982</v>
      </c>
      <c r="K55" s="185" t="s">
        <v>797</v>
      </c>
      <c r="L55" s="126"/>
      <c r="M55" s="126"/>
      <c r="N55" s="135">
        <f t="shared" si="18"/>
        <v>0</v>
      </c>
      <c r="O55" s="133">
        <f>IF(AND(D47="M",K55="N/A (Please provide reason)"),1,0)</f>
        <v>0</v>
      </c>
      <c r="P55" s="145">
        <f>IF(E47 = "YES",1,0)</f>
        <v>1</v>
      </c>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row>
    <row r="56" spans="1:129" ht="145.5" customHeight="1" x14ac:dyDescent="0.3">
      <c r="A56" s="123" t="s">
        <v>464</v>
      </c>
      <c r="B56" s="484"/>
      <c r="C56" s="466"/>
      <c r="D56" s="453"/>
      <c r="E56" s="455"/>
      <c r="F56" s="186" t="s">
        <v>1114</v>
      </c>
      <c r="G56" s="481" t="s">
        <v>1115</v>
      </c>
      <c r="H56" s="482"/>
      <c r="I56" s="126" t="s">
        <v>1116</v>
      </c>
      <c r="J56" s="126" t="s">
        <v>1117</v>
      </c>
      <c r="K56" s="185" t="s">
        <v>797</v>
      </c>
      <c r="L56" s="126"/>
      <c r="M56" s="126"/>
      <c r="N56" s="135">
        <f t="shared" ref="N56" si="21">IF(K56="","0",IF(K56="Pass",1,IF(K56="Fail",0,IF(K56="TBD",0,IF(K56="N/A (Please provide reason)",1)))))</f>
        <v>0</v>
      </c>
      <c r="O56" s="133">
        <f>IF(AND(D47="M",K56="N/A (Please provide reason)"),1,0)</f>
        <v>0</v>
      </c>
      <c r="P56" s="145">
        <f>IF(E47 = "YES",1,0)</f>
        <v>1</v>
      </c>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row>
    <row r="57" spans="1:129" ht="74.25" customHeight="1" x14ac:dyDescent="0.3">
      <c r="A57" s="123" t="s">
        <v>466</v>
      </c>
      <c r="B57" s="484"/>
      <c r="C57" s="466"/>
      <c r="D57" s="453"/>
      <c r="E57" s="455"/>
      <c r="F57" s="186" t="s">
        <v>1118</v>
      </c>
      <c r="G57" s="481" t="s">
        <v>467</v>
      </c>
      <c r="H57" s="482"/>
      <c r="I57" s="126" t="s">
        <v>1119</v>
      </c>
      <c r="J57" s="137" t="s">
        <v>982</v>
      </c>
      <c r="K57" s="185" t="s">
        <v>797</v>
      </c>
      <c r="L57" s="126"/>
      <c r="M57" s="126"/>
      <c r="N57" s="135">
        <f t="shared" si="18"/>
        <v>0</v>
      </c>
      <c r="O57" s="133">
        <f>IF(AND(D47="M",K57="N/A (Please provide reason)"),1,0)</f>
        <v>0</v>
      </c>
      <c r="P57" s="145">
        <f>IF(E47 = "YES",1,0)</f>
        <v>1</v>
      </c>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row>
    <row r="58" spans="1:129" ht="95.1" customHeight="1" x14ac:dyDescent="0.3">
      <c r="A58" s="327" t="s">
        <v>468</v>
      </c>
      <c r="B58" s="485"/>
      <c r="C58" s="442"/>
      <c r="D58" s="446"/>
      <c r="E58" s="456"/>
      <c r="F58" s="186" t="s">
        <v>1120</v>
      </c>
      <c r="G58" s="481" t="s">
        <v>1098</v>
      </c>
      <c r="H58" s="482"/>
      <c r="I58" s="126" t="s">
        <v>1121</v>
      </c>
      <c r="J58" s="126" t="s">
        <v>1122</v>
      </c>
      <c r="K58" s="185" t="s">
        <v>797</v>
      </c>
      <c r="L58" s="126"/>
      <c r="M58" s="126"/>
      <c r="N58" s="135">
        <f t="shared" ref="N58" si="22">IF(K58="","0",IF(K58="Pass",1,IF(K58="Fail",0,IF(K58="TBD",0,IF(K58="N/A (Please provide reason)",1)))))</f>
        <v>0</v>
      </c>
      <c r="O58" s="133">
        <f>IF(AND(D47="M",K58="N/A (Please provide reason)"),1,0)</f>
        <v>0</v>
      </c>
      <c r="P58" s="145">
        <f>IF(E47 = "YES",1,0)</f>
        <v>1</v>
      </c>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row>
    <row r="59" spans="1:129" ht="127.5" customHeight="1" x14ac:dyDescent="0.3">
      <c r="A59" s="123" t="s">
        <v>470</v>
      </c>
      <c r="B59" s="437" t="s">
        <v>471</v>
      </c>
      <c r="C59" s="441" t="s">
        <v>1123</v>
      </c>
      <c r="D59" s="445" t="s">
        <v>256</v>
      </c>
      <c r="E59" s="454" t="s">
        <v>208</v>
      </c>
      <c r="F59" s="137" t="s">
        <v>1124</v>
      </c>
      <c r="G59" s="481" t="s">
        <v>472</v>
      </c>
      <c r="H59" s="482"/>
      <c r="I59" s="126" t="s">
        <v>1125</v>
      </c>
      <c r="J59" s="126" t="s">
        <v>1126</v>
      </c>
      <c r="K59" s="185" t="s">
        <v>797</v>
      </c>
      <c r="L59" s="126"/>
      <c r="M59" s="126"/>
      <c r="N59" s="135">
        <f t="shared" ref="N59" si="23">IF(K59="","0",IF(K59="Pass",1,IF(K59="Fail",0,IF(K59="TBD",0,IF(K59="N/A (Please provide reason)",1)))))</f>
        <v>0</v>
      </c>
      <c r="O59" s="133">
        <f>IF(AND(D59="M",K59="N/A (Please provide reason)"),1,0)</f>
        <v>0</v>
      </c>
      <c r="P59" s="145">
        <f>IF(E59 = "YES",1,0)</f>
        <v>1</v>
      </c>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row>
    <row r="60" spans="1:129" ht="171" customHeight="1" x14ac:dyDescent="0.3">
      <c r="A60" s="123" t="s">
        <v>473</v>
      </c>
      <c r="B60" s="452"/>
      <c r="C60" s="466"/>
      <c r="D60" s="453"/>
      <c r="E60" s="455"/>
      <c r="F60" s="137" t="s">
        <v>1127</v>
      </c>
      <c r="G60" s="481" t="s">
        <v>474</v>
      </c>
      <c r="H60" s="482"/>
      <c r="I60" s="126" t="s">
        <v>1128</v>
      </c>
      <c r="J60" s="126" t="s">
        <v>1129</v>
      </c>
      <c r="K60" s="185" t="s">
        <v>797</v>
      </c>
      <c r="L60" s="126"/>
      <c r="M60" s="126"/>
      <c r="N60" s="135">
        <f t="shared" ref="N60" si="24">IF(K60="","0",IF(K60="Pass",1,IF(K60="Fail",0,IF(K60="TBD",0,IF(K60="N/A (Please provide reason)",1)))))</f>
        <v>0</v>
      </c>
      <c r="O60" s="133">
        <f>IF(AND(D59="M",K60="N/A (Please provide reason)"),1,0)</f>
        <v>0</v>
      </c>
      <c r="P60" s="145">
        <f>IF(E59 = "YES",1,0)</f>
        <v>1</v>
      </c>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row>
    <row r="61" spans="1:129" ht="147.75" customHeight="1" x14ac:dyDescent="0.3">
      <c r="A61" s="123" t="s">
        <v>475</v>
      </c>
      <c r="B61" s="483" t="s">
        <v>476</v>
      </c>
      <c r="C61" s="441" t="s">
        <v>1130</v>
      </c>
      <c r="D61" s="125" t="s">
        <v>256</v>
      </c>
      <c r="E61" s="262" t="s">
        <v>208</v>
      </c>
      <c r="F61" s="137" t="s">
        <v>1131</v>
      </c>
      <c r="G61" s="481" t="s">
        <v>1132</v>
      </c>
      <c r="H61" s="482"/>
      <c r="I61" s="126" t="s">
        <v>1133</v>
      </c>
      <c r="J61" s="126" t="s">
        <v>1134</v>
      </c>
      <c r="K61" s="185" t="s">
        <v>797</v>
      </c>
      <c r="L61" s="124"/>
      <c r="M61" s="124"/>
      <c r="N61" s="135">
        <f t="shared" si="16"/>
        <v>0</v>
      </c>
      <c r="O61" s="133">
        <f t="shared" ref="O61:O87" si="25">IF(AND(D61="M",K61="N/A (Please provide reason)"),1,0)</f>
        <v>0</v>
      </c>
      <c r="P61" s="145">
        <f t="shared" ref="P61:P87" si="26">IF(E61 = "YES",1,0)</f>
        <v>1</v>
      </c>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row>
    <row r="62" spans="1:129" ht="115.5" customHeight="1" x14ac:dyDescent="0.3">
      <c r="A62" s="123" t="s">
        <v>478</v>
      </c>
      <c r="B62" s="484"/>
      <c r="C62" s="466"/>
      <c r="D62" s="125" t="s">
        <v>256</v>
      </c>
      <c r="E62" s="262" t="s">
        <v>208</v>
      </c>
      <c r="F62" s="137" t="s">
        <v>1135</v>
      </c>
      <c r="G62" s="481" t="s">
        <v>447</v>
      </c>
      <c r="H62" s="482"/>
      <c r="I62" s="137" t="s">
        <v>1136</v>
      </c>
      <c r="J62" s="126" t="s">
        <v>1137</v>
      </c>
      <c r="K62" s="185" t="s">
        <v>797</v>
      </c>
      <c r="L62" s="124"/>
      <c r="M62" s="124"/>
      <c r="N62" s="135">
        <f t="shared" ref="N62:N69" si="27">IF(K62="","0",IF(K62="Pass",1,IF(K62="Fail",0,IF(K62="TBD",0,IF(K62="N/A (Please provide reason)",1)))))</f>
        <v>0</v>
      </c>
      <c r="O62" s="133">
        <f t="shared" si="25"/>
        <v>0</v>
      </c>
      <c r="P62" s="145">
        <f t="shared" si="26"/>
        <v>1</v>
      </c>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row>
    <row r="63" spans="1:129" ht="77.25" customHeight="1" x14ac:dyDescent="0.3">
      <c r="A63" s="123" t="s">
        <v>479</v>
      </c>
      <c r="B63" s="484"/>
      <c r="C63" s="466"/>
      <c r="D63" s="125" t="s">
        <v>256</v>
      </c>
      <c r="E63" s="262" t="s">
        <v>208</v>
      </c>
      <c r="F63" s="137" t="s">
        <v>1135</v>
      </c>
      <c r="G63" s="481" t="s">
        <v>447</v>
      </c>
      <c r="H63" s="482"/>
      <c r="I63" s="137" t="s">
        <v>1138</v>
      </c>
      <c r="J63" s="126" t="s">
        <v>1139</v>
      </c>
      <c r="K63" s="185" t="s">
        <v>797</v>
      </c>
      <c r="L63" s="124"/>
      <c r="M63" s="124"/>
      <c r="N63" s="135">
        <f t="shared" si="27"/>
        <v>0</v>
      </c>
      <c r="O63" s="133">
        <f t="shared" si="25"/>
        <v>0</v>
      </c>
      <c r="P63" s="145">
        <f t="shared" si="26"/>
        <v>1</v>
      </c>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row>
    <row r="64" spans="1:129" ht="68.25" customHeight="1" x14ac:dyDescent="0.3">
      <c r="A64" s="123" t="s">
        <v>480</v>
      </c>
      <c r="B64" s="484"/>
      <c r="C64" s="466"/>
      <c r="D64" s="125" t="s">
        <v>256</v>
      </c>
      <c r="E64" s="262" t="s">
        <v>208</v>
      </c>
      <c r="F64" s="137" t="s">
        <v>1135</v>
      </c>
      <c r="G64" s="481" t="s">
        <v>447</v>
      </c>
      <c r="H64" s="482"/>
      <c r="I64" s="137" t="s">
        <v>1140</v>
      </c>
      <c r="J64" s="126" t="s">
        <v>1141</v>
      </c>
      <c r="K64" s="185" t="s">
        <v>797</v>
      </c>
      <c r="L64" s="124"/>
      <c r="M64" s="124"/>
      <c r="N64" s="135">
        <f t="shared" si="27"/>
        <v>0</v>
      </c>
      <c r="O64" s="133">
        <f t="shared" si="25"/>
        <v>0</v>
      </c>
      <c r="P64" s="145">
        <f t="shared" si="26"/>
        <v>1</v>
      </c>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row>
    <row r="65" spans="1:129" ht="120" customHeight="1" x14ac:dyDescent="0.3">
      <c r="A65" s="123" t="s">
        <v>481</v>
      </c>
      <c r="B65" s="484"/>
      <c r="C65" s="466"/>
      <c r="D65" s="125" t="s">
        <v>256</v>
      </c>
      <c r="E65" s="262" t="s">
        <v>208</v>
      </c>
      <c r="F65" s="137" t="s">
        <v>1135</v>
      </c>
      <c r="G65" s="481" t="s">
        <v>447</v>
      </c>
      <c r="H65" s="482"/>
      <c r="I65" s="137" t="s">
        <v>1142</v>
      </c>
      <c r="J65" s="126" t="s">
        <v>1143</v>
      </c>
      <c r="K65" s="185" t="s">
        <v>797</v>
      </c>
      <c r="L65" s="124"/>
      <c r="M65" s="124"/>
      <c r="N65" s="135">
        <f t="shared" si="27"/>
        <v>0</v>
      </c>
      <c r="O65" s="133">
        <f t="shared" si="25"/>
        <v>0</v>
      </c>
      <c r="P65" s="145">
        <f t="shared" si="26"/>
        <v>1</v>
      </c>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row>
    <row r="66" spans="1:129" ht="156" customHeight="1" x14ac:dyDescent="0.3">
      <c r="A66" s="123" t="s">
        <v>482</v>
      </c>
      <c r="B66" s="484"/>
      <c r="C66" s="466"/>
      <c r="D66" s="125" t="s">
        <v>256</v>
      </c>
      <c r="E66" s="262" t="s">
        <v>208</v>
      </c>
      <c r="F66" s="137" t="s">
        <v>1135</v>
      </c>
      <c r="G66" s="481" t="s">
        <v>447</v>
      </c>
      <c r="H66" s="482"/>
      <c r="I66" s="137" t="s">
        <v>1144</v>
      </c>
      <c r="J66" s="126" t="s">
        <v>1921</v>
      </c>
      <c r="K66" s="185" t="s">
        <v>797</v>
      </c>
      <c r="L66" s="124"/>
      <c r="M66" s="124"/>
      <c r="N66" s="135">
        <f t="shared" si="27"/>
        <v>0</v>
      </c>
      <c r="O66" s="133">
        <f t="shared" si="25"/>
        <v>0</v>
      </c>
      <c r="P66" s="145">
        <f t="shared" si="26"/>
        <v>1</v>
      </c>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row>
    <row r="67" spans="1:129" ht="60" customHeight="1" x14ac:dyDescent="0.3">
      <c r="A67" s="123" t="s">
        <v>483</v>
      </c>
      <c r="B67" s="484"/>
      <c r="C67" s="466"/>
      <c r="D67" s="125" t="s">
        <v>256</v>
      </c>
      <c r="E67" s="262" t="s">
        <v>208</v>
      </c>
      <c r="F67" s="137" t="s">
        <v>1135</v>
      </c>
      <c r="G67" s="481" t="s">
        <v>447</v>
      </c>
      <c r="H67" s="482"/>
      <c r="I67" s="137" t="s">
        <v>1145</v>
      </c>
      <c r="J67" s="126" t="s">
        <v>1146</v>
      </c>
      <c r="K67" s="185" t="s">
        <v>797</v>
      </c>
      <c r="L67" s="124"/>
      <c r="M67" s="124"/>
      <c r="N67" s="135">
        <f t="shared" si="27"/>
        <v>0</v>
      </c>
      <c r="O67" s="133">
        <f t="shared" si="25"/>
        <v>0</v>
      </c>
      <c r="P67" s="145">
        <f t="shared" si="26"/>
        <v>1</v>
      </c>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row>
    <row r="68" spans="1:129" ht="126" customHeight="1" x14ac:dyDescent="0.3">
      <c r="A68" s="123" t="s">
        <v>484</v>
      </c>
      <c r="B68" s="484"/>
      <c r="C68" s="466"/>
      <c r="D68" s="125" t="s">
        <v>256</v>
      </c>
      <c r="E68" s="262" t="s">
        <v>208</v>
      </c>
      <c r="F68" s="137" t="s">
        <v>1135</v>
      </c>
      <c r="G68" s="481" t="s">
        <v>447</v>
      </c>
      <c r="H68" s="482"/>
      <c r="I68" s="137" t="s">
        <v>1147</v>
      </c>
      <c r="J68" s="126" t="s">
        <v>1148</v>
      </c>
      <c r="K68" s="185" t="s">
        <v>797</v>
      </c>
      <c r="L68" s="124"/>
      <c r="M68" s="124"/>
      <c r="N68" s="135">
        <f t="shared" si="27"/>
        <v>0</v>
      </c>
      <c r="O68" s="133">
        <f t="shared" si="25"/>
        <v>0</v>
      </c>
      <c r="P68" s="145">
        <f t="shared" si="26"/>
        <v>1</v>
      </c>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row>
    <row r="69" spans="1:129" ht="115.5" customHeight="1" x14ac:dyDescent="0.3">
      <c r="A69" s="123" t="s">
        <v>485</v>
      </c>
      <c r="B69" s="484"/>
      <c r="C69" s="466"/>
      <c r="D69" s="125" t="s">
        <v>256</v>
      </c>
      <c r="E69" s="262" t="s">
        <v>208</v>
      </c>
      <c r="F69" s="137" t="s">
        <v>1135</v>
      </c>
      <c r="G69" s="481" t="s">
        <v>447</v>
      </c>
      <c r="H69" s="482"/>
      <c r="I69" s="137" t="s">
        <v>1145</v>
      </c>
      <c r="J69" s="126" t="s">
        <v>1149</v>
      </c>
      <c r="K69" s="185" t="s">
        <v>797</v>
      </c>
      <c r="L69" s="124"/>
      <c r="M69" s="124"/>
      <c r="N69" s="135">
        <f t="shared" si="27"/>
        <v>0</v>
      </c>
      <c r="O69" s="133">
        <f t="shared" si="25"/>
        <v>0</v>
      </c>
      <c r="P69" s="145">
        <f t="shared" si="26"/>
        <v>1</v>
      </c>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row>
    <row r="70" spans="1:129" ht="96.75" customHeight="1" x14ac:dyDescent="0.3">
      <c r="A70" s="123" t="s">
        <v>486</v>
      </c>
      <c r="B70" s="484"/>
      <c r="C70" s="466"/>
      <c r="D70" s="125" t="s">
        <v>256</v>
      </c>
      <c r="E70" s="262" t="s">
        <v>208</v>
      </c>
      <c r="F70" s="137" t="s">
        <v>1135</v>
      </c>
      <c r="G70" s="481" t="s">
        <v>447</v>
      </c>
      <c r="H70" s="482"/>
      <c r="I70" s="137" t="s">
        <v>1145</v>
      </c>
      <c r="J70" s="126" t="s">
        <v>1150</v>
      </c>
      <c r="K70" s="185" t="s">
        <v>797</v>
      </c>
      <c r="L70" s="124"/>
      <c r="M70" s="124"/>
      <c r="N70" s="135">
        <f t="shared" si="16"/>
        <v>0</v>
      </c>
      <c r="O70" s="133">
        <f t="shared" si="25"/>
        <v>0</v>
      </c>
      <c r="P70" s="145">
        <f t="shared" si="26"/>
        <v>1</v>
      </c>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row>
    <row r="71" spans="1:129" ht="168" customHeight="1" x14ac:dyDescent="0.3">
      <c r="A71" s="123" t="s">
        <v>487</v>
      </c>
      <c r="B71" s="484"/>
      <c r="C71" s="466"/>
      <c r="D71" s="125" t="s">
        <v>256</v>
      </c>
      <c r="E71" s="262" t="s">
        <v>208</v>
      </c>
      <c r="F71" s="137" t="s">
        <v>1135</v>
      </c>
      <c r="G71" s="481" t="s">
        <v>447</v>
      </c>
      <c r="H71" s="482"/>
      <c r="I71" s="137" t="s">
        <v>1151</v>
      </c>
      <c r="J71" s="126" t="s">
        <v>1152</v>
      </c>
      <c r="K71" s="185" t="s">
        <v>797</v>
      </c>
      <c r="L71" s="124"/>
      <c r="M71" s="124"/>
      <c r="N71" s="135">
        <f t="shared" si="16"/>
        <v>0</v>
      </c>
      <c r="O71" s="133">
        <f t="shared" si="25"/>
        <v>0</v>
      </c>
      <c r="P71" s="145">
        <f t="shared" si="26"/>
        <v>1</v>
      </c>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row>
    <row r="72" spans="1:129" ht="393" customHeight="1" x14ac:dyDescent="0.3">
      <c r="A72" s="123" t="s">
        <v>488</v>
      </c>
      <c r="B72" s="484"/>
      <c r="C72" s="466"/>
      <c r="D72" s="125" t="s">
        <v>256</v>
      </c>
      <c r="E72" s="262" t="s">
        <v>208</v>
      </c>
      <c r="F72" s="137" t="s">
        <v>1135</v>
      </c>
      <c r="G72" s="481" t="s">
        <v>447</v>
      </c>
      <c r="H72" s="482"/>
      <c r="I72" s="137" t="s">
        <v>1145</v>
      </c>
      <c r="J72" s="126" t="s">
        <v>1153</v>
      </c>
      <c r="K72" s="185" t="s">
        <v>797</v>
      </c>
      <c r="L72" s="124"/>
      <c r="M72" s="124"/>
      <c r="N72" s="135">
        <f t="shared" ref="N72:N83" si="28">IF(K72="","0",IF(K72="Pass",1,IF(K72="Fail",0,IF(K72="TBD",0,IF(K72="N/A (Please provide reason)",1)))))</f>
        <v>0</v>
      </c>
      <c r="O72" s="133">
        <f t="shared" si="25"/>
        <v>0</v>
      </c>
      <c r="P72" s="145">
        <f t="shared" si="26"/>
        <v>1</v>
      </c>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row>
    <row r="73" spans="1:129" ht="75" customHeight="1" x14ac:dyDescent="0.3">
      <c r="A73" s="123" t="s">
        <v>489</v>
      </c>
      <c r="B73" s="484"/>
      <c r="C73" s="466"/>
      <c r="D73" s="125" t="s">
        <v>256</v>
      </c>
      <c r="E73" s="262" t="s">
        <v>208</v>
      </c>
      <c r="F73" s="137" t="s">
        <v>1135</v>
      </c>
      <c r="G73" s="481" t="s">
        <v>447</v>
      </c>
      <c r="H73" s="482"/>
      <c r="I73" s="137" t="s">
        <v>1154</v>
      </c>
      <c r="J73" s="126" t="s">
        <v>1155</v>
      </c>
      <c r="K73" s="185" t="s">
        <v>797</v>
      </c>
      <c r="L73" s="124"/>
      <c r="M73" s="124"/>
      <c r="N73" s="135">
        <f t="shared" si="28"/>
        <v>0</v>
      </c>
      <c r="O73" s="133">
        <f t="shared" si="25"/>
        <v>0</v>
      </c>
      <c r="P73" s="145">
        <f t="shared" si="26"/>
        <v>1</v>
      </c>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row>
    <row r="74" spans="1:129" ht="126" customHeight="1" x14ac:dyDescent="0.3">
      <c r="A74" s="123" t="s">
        <v>490</v>
      </c>
      <c r="B74" s="484"/>
      <c r="C74" s="466"/>
      <c r="D74" s="125" t="s">
        <v>256</v>
      </c>
      <c r="E74" s="262" t="s">
        <v>208</v>
      </c>
      <c r="F74" s="137" t="s">
        <v>1156</v>
      </c>
      <c r="G74" s="481" t="s">
        <v>1157</v>
      </c>
      <c r="H74" s="482"/>
      <c r="I74" s="137" t="s">
        <v>1158</v>
      </c>
      <c r="J74" s="126" t="s">
        <v>1159</v>
      </c>
      <c r="K74" s="185" t="s">
        <v>797</v>
      </c>
      <c r="L74" s="124"/>
      <c r="M74" s="124"/>
      <c r="N74" s="135">
        <f t="shared" si="28"/>
        <v>0</v>
      </c>
      <c r="O74" s="133">
        <f t="shared" si="25"/>
        <v>0</v>
      </c>
      <c r="P74" s="145">
        <f t="shared" si="26"/>
        <v>1</v>
      </c>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row>
    <row r="75" spans="1:129" ht="49.5" customHeight="1" x14ac:dyDescent="0.3">
      <c r="A75" s="123" t="s">
        <v>491</v>
      </c>
      <c r="B75" s="484"/>
      <c r="C75" s="466"/>
      <c r="D75" s="125" t="s">
        <v>256</v>
      </c>
      <c r="E75" s="262" t="s">
        <v>208</v>
      </c>
      <c r="F75" s="137" t="s">
        <v>1156</v>
      </c>
      <c r="G75" s="481" t="s">
        <v>1157</v>
      </c>
      <c r="H75" s="482"/>
      <c r="I75" s="137" t="s">
        <v>1160</v>
      </c>
      <c r="J75" s="126" t="s">
        <v>1161</v>
      </c>
      <c r="K75" s="185" t="s">
        <v>797</v>
      </c>
      <c r="L75" s="124"/>
      <c r="M75" s="124"/>
      <c r="N75" s="135">
        <f t="shared" si="28"/>
        <v>0</v>
      </c>
      <c r="O75" s="133">
        <f t="shared" si="25"/>
        <v>0</v>
      </c>
      <c r="P75" s="145">
        <f t="shared" si="26"/>
        <v>1</v>
      </c>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row>
    <row r="76" spans="1:129" ht="73.5" customHeight="1" x14ac:dyDescent="0.3">
      <c r="A76" s="123" t="s">
        <v>492</v>
      </c>
      <c r="B76" s="484"/>
      <c r="C76" s="466"/>
      <c r="D76" s="125" t="s">
        <v>256</v>
      </c>
      <c r="E76" s="262" t="s">
        <v>208</v>
      </c>
      <c r="F76" s="137" t="s">
        <v>1156</v>
      </c>
      <c r="G76" s="481" t="s">
        <v>1157</v>
      </c>
      <c r="H76" s="482"/>
      <c r="I76" s="137" t="s">
        <v>1162</v>
      </c>
      <c r="J76" s="126" t="s">
        <v>1163</v>
      </c>
      <c r="K76" s="185" t="s">
        <v>797</v>
      </c>
      <c r="L76" s="124"/>
      <c r="M76" s="124"/>
      <c r="N76" s="135">
        <f t="shared" si="28"/>
        <v>0</v>
      </c>
      <c r="O76" s="133">
        <f t="shared" si="25"/>
        <v>0</v>
      </c>
      <c r="P76" s="145">
        <f t="shared" si="26"/>
        <v>1</v>
      </c>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row>
    <row r="77" spans="1:129" ht="109.5" customHeight="1" x14ac:dyDescent="0.3">
      <c r="A77" s="123" t="s">
        <v>493</v>
      </c>
      <c r="B77" s="484"/>
      <c r="C77" s="466"/>
      <c r="D77" s="125" t="s">
        <v>256</v>
      </c>
      <c r="E77" s="262" t="s">
        <v>208</v>
      </c>
      <c r="F77" s="137" t="s">
        <v>1156</v>
      </c>
      <c r="G77" s="481" t="s">
        <v>1157</v>
      </c>
      <c r="H77" s="482"/>
      <c r="I77" s="137" t="s">
        <v>1164</v>
      </c>
      <c r="J77" s="126" t="s">
        <v>1165</v>
      </c>
      <c r="K77" s="185" t="s">
        <v>797</v>
      </c>
      <c r="L77" s="124"/>
      <c r="M77" s="124"/>
      <c r="N77" s="135">
        <f t="shared" si="28"/>
        <v>0</v>
      </c>
      <c r="O77" s="133">
        <f t="shared" si="25"/>
        <v>0</v>
      </c>
      <c r="P77" s="145">
        <f t="shared" si="26"/>
        <v>1</v>
      </c>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row>
    <row r="78" spans="1:129" ht="150" customHeight="1" x14ac:dyDescent="0.3">
      <c r="A78" s="123" t="s">
        <v>494</v>
      </c>
      <c r="B78" s="484"/>
      <c r="C78" s="466"/>
      <c r="D78" s="125" t="s">
        <v>256</v>
      </c>
      <c r="E78" s="262" t="s">
        <v>208</v>
      </c>
      <c r="F78" s="137" t="s">
        <v>1156</v>
      </c>
      <c r="G78" s="481" t="s">
        <v>1157</v>
      </c>
      <c r="H78" s="482"/>
      <c r="I78" s="137" t="s">
        <v>1166</v>
      </c>
      <c r="J78" s="126" t="s">
        <v>1929</v>
      </c>
      <c r="K78" s="185" t="s">
        <v>797</v>
      </c>
      <c r="L78" s="124"/>
      <c r="M78" s="124"/>
      <c r="N78" s="135">
        <f t="shared" si="28"/>
        <v>0</v>
      </c>
      <c r="O78" s="133">
        <f t="shared" si="25"/>
        <v>0</v>
      </c>
      <c r="P78" s="145">
        <f t="shared" si="26"/>
        <v>1</v>
      </c>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row>
    <row r="79" spans="1:129" ht="53.25" customHeight="1" x14ac:dyDescent="0.3">
      <c r="A79" s="123" t="s">
        <v>495</v>
      </c>
      <c r="B79" s="484"/>
      <c r="C79" s="466"/>
      <c r="D79" s="125" t="s">
        <v>256</v>
      </c>
      <c r="E79" s="262" t="s">
        <v>208</v>
      </c>
      <c r="F79" s="137" t="s">
        <v>1156</v>
      </c>
      <c r="G79" s="481" t="s">
        <v>1157</v>
      </c>
      <c r="H79" s="482"/>
      <c r="I79" s="137" t="s">
        <v>1167</v>
      </c>
      <c r="J79" s="126" t="s">
        <v>1168</v>
      </c>
      <c r="K79" s="185" t="s">
        <v>797</v>
      </c>
      <c r="L79" s="124"/>
      <c r="M79" s="124"/>
      <c r="N79" s="135">
        <f t="shared" si="28"/>
        <v>0</v>
      </c>
      <c r="O79" s="133">
        <f t="shared" si="25"/>
        <v>0</v>
      </c>
      <c r="P79" s="145">
        <f t="shared" si="26"/>
        <v>1</v>
      </c>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row>
    <row r="80" spans="1:129" ht="145.5" customHeight="1" x14ac:dyDescent="0.3">
      <c r="A80" s="123" t="s">
        <v>496</v>
      </c>
      <c r="B80" s="484"/>
      <c r="C80" s="466"/>
      <c r="D80" s="125" t="s">
        <v>256</v>
      </c>
      <c r="E80" s="262" t="s">
        <v>208</v>
      </c>
      <c r="F80" s="137" t="s">
        <v>1156</v>
      </c>
      <c r="G80" s="481" t="s">
        <v>1157</v>
      </c>
      <c r="H80" s="482"/>
      <c r="I80" s="137" t="s">
        <v>1169</v>
      </c>
      <c r="J80" s="126" t="s">
        <v>1170</v>
      </c>
      <c r="K80" s="185" t="s">
        <v>797</v>
      </c>
      <c r="L80" s="124"/>
      <c r="M80" s="124"/>
      <c r="N80" s="135">
        <f t="shared" si="28"/>
        <v>0</v>
      </c>
      <c r="O80" s="133">
        <f t="shared" si="25"/>
        <v>0</v>
      </c>
      <c r="P80" s="145">
        <f t="shared" si="26"/>
        <v>1</v>
      </c>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row>
    <row r="81" spans="1:129" ht="86.4" x14ac:dyDescent="0.3">
      <c r="A81" s="123" t="s">
        <v>497</v>
      </c>
      <c r="B81" s="484"/>
      <c r="C81" s="466"/>
      <c r="D81" s="125" t="s">
        <v>256</v>
      </c>
      <c r="E81" s="262" t="s">
        <v>208</v>
      </c>
      <c r="F81" s="137" t="s">
        <v>1156</v>
      </c>
      <c r="G81" s="481" t="s">
        <v>1157</v>
      </c>
      <c r="H81" s="482"/>
      <c r="I81" s="137" t="s">
        <v>1167</v>
      </c>
      <c r="J81" s="126" t="s">
        <v>1171</v>
      </c>
      <c r="K81" s="185" t="s">
        <v>797</v>
      </c>
      <c r="L81" s="124"/>
      <c r="M81" s="124"/>
      <c r="N81" s="135">
        <f t="shared" si="28"/>
        <v>0</v>
      </c>
      <c r="O81" s="133">
        <f t="shared" si="25"/>
        <v>0</v>
      </c>
      <c r="P81" s="145">
        <f t="shared" si="26"/>
        <v>1</v>
      </c>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row>
    <row r="82" spans="1:129" ht="96.75" customHeight="1" x14ac:dyDescent="0.3">
      <c r="A82" s="123" t="s">
        <v>498</v>
      </c>
      <c r="B82" s="484"/>
      <c r="C82" s="466"/>
      <c r="D82" s="125" t="s">
        <v>256</v>
      </c>
      <c r="E82" s="262" t="s">
        <v>208</v>
      </c>
      <c r="F82" s="137" t="s">
        <v>1156</v>
      </c>
      <c r="G82" s="481" t="s">
        <v>1157</v>
      </c>
      <c r="H82" s="482"/>
      <c r="I82" s="137" t="s">
        <v>1167</v>
      </c>
      <c r="J82" s="126" t="s">
        <v>1172</v>
      </c>
      <c r="K82" s="185" t="s">
        <v>797</v>
      </c>
      <c r="L82" s="124"/>
      <c r="M82" s="124"/>
      <c r="N82" s="135">
        <f t="shared" si="28"/>
        <v>0</v>
      </c>
      <c r="O82" s="133">
        <f t="shared" si="25"/>
        <v>0</v>
      </c>
      <c r="P82" s="145">
        <f t="shared" si="26"/>
        <v>1</v>
      </c>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row>
    <row r="83" spans="1:129" ht="161.25" customHeight="1" x14ac:dyDescent="0.3">
      <c r="A83" s="123" t="s">
        <v>499</v>
      </c>
      <c r="B83" s="484"/>
      <c r="C83" s="466"/>
      <c r="D83" s="125" t="s">
        <v>256</v>
      </c>
      <c r="E83" s="262" t="s">
        <v>208</v>
      </c>
      <c r="F83" s="137" t="s">
        <v>1156</v>
      </c>
      <c r="G83" s="481" t="s">
        <v>1157</v>
      </c>
      <c r="H83" s="482"/>
      <c r="I83" s="137" t="s">
        <v>1151</v>
      </c>
      <c r="J83" s="126" t="s">
        <v>1173</v>
      </c>
      <c r="K83" s="185" t="s">
        <v>797</v>
      </c>
      <c r="L83" s="124"/>
      <c r="M83" s="124"/>
      <c r="N83" s="135">
        <f t="shared" si="28"/>
        <v>0</v>
      </c>
      <c r="O83" s="133">
        <f t="shared" si="25"/>
        <v>0</v>
      </c>
      <c r="P83" s="145">
        <f t="shared" si="26"/>
        <v>1</v>
      </c>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row>
    <row r="84" spans="1:129" ht="390.75" customHeight="1" x14ac:dyDescent="0.3">
      <c r="A84" s="123" t="s">
        <v>500</v>
      </c>
      <c r="B84" s="484"/>
      <c r="C84" s="466"/>
      <c r="D84" s="125" t="s">
        <v>256</v>
      </c>
      <c r="E84" s="262" t="s">
        <v>208</v>
      </c>
      <c r="F84" s="137" t="s">
        <v>1156</v>
      </c>
      <c r="G84" s="481" t="s">
        <v>1157</v>
      </c>
      <c r="H84" s="482"/>
      <c r="I84" s="137" t="s">
        <v>1167</v>
      </c>
      <c r="J84" s="126" t="s">
        <v>1174</v>
      </c>
      <c r="K84" s="185" t="s">
        <v>797</v>
      </c>
      <c r="L84" s="124"/>
      <c r="M84" s="124"/>
      <c r="N84" s="135">
        <f t="shared" ref="N84:N85" si="29">IF(K84="","0",IF(K84="Pass",1,IF(K84="Fail",0,IF(K84="TBD",0,IF(K84="N/A (Please provide reason)",1)))))</f>
        <v>0</v>
      </c>
      <c r="O84" s="133">
        <f t="shared" si="25"/>
        <v>0</v>
      </c>
      <c r="P84" s="145">
        <f t="shared" si="26"/>
        <v>1</v>
      </c>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row>
    <row r="85" spans="1:129" ht="84.75" customHeight="1" x14ac:dyDescent="0.3">
      <c r="A85" s="123" t="s">
        <v>501</v>
      </c>
      <c r="B85" s="485"/>
      <c r="C85" s="442"/>
      <c r="D85" s="125" t="s">
        <v>256</v>
      </c>
      <c r="E85" s="262" t="s">
        <v>208</v>
      </c>
      <c r="F85" s="137" t="s">
        <v>1156</v>
      </c>
      <c r="G85" s="481" t="s">
        <v>1157</v>
      </c>
      <c r="H85" s="482"/>
      <c r="I85" s="137" t="s">
        <v>1175</v>
      </c>
      <c r="J85" s="126" t="s">
        <v>1176</v>
      </c>
      <c r="K85" s="185" t="s">
        <v>797</v>
      </c>
      <c r="L85" s="124"/>
      <c r="M85" s="124"/>
      <c r="N85" s="135">
        <f t="shared" si="29"/>
        <v>0</v>
      </c>
      <c r="O85" s="133">
        <f t="shared" si="25"/>
        <v>0</v>
      </c>
      <c r="P85" s="145">
        <f t="shared" si="26"/>
        <v>1</v>
      </c>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row>
    <row r="86" spans="1:129" ht="99" customHeight="1" x14ac:dyDescent="0.3">
      <c r="A86" s="123" t="s">
        <v>502</v>
      </c>
      <c r="B86" s="305" t="s">
        <v>503</v>
      </c>
      <c r="C86" s="186" t="s">
        <v>1177</v>
      </c>
      <c r="D86" s="257" t="s">
        <v>256</v>
      </c>
      <c r="E86" s="302" t="s">
        <v>208</v>
      </c>
      <c r="F86" s="137" t="s">
        <v>1131</v>
      </c>
      <c r="G86" s="481" t="s">
        <v>447</v>
      </c>
      <c r="H86" s="482"/>
      <c r="I86" s="126" t="s">
        <v>1178</v>
      </c>
      <c r="J86" s="126" t="s">
        <v>1179</v>
      </c>
      <c r="K86" s="185" t="s">
        <v>797</v>
      </c>
      <c r="L86" s="124"/>
      <c r="M86" s="124"/>
      <c r="N86" s="135">
        <f t="shared" si="16"/>
        <v>0</v>
      </c>
      <c r="O86" s="133">
        <f t="shared" si="25"/>
        <v>0</v>
      </c>
      <c r="P86" s="145">
        <f t="shared" si="26"/>
        <v>1</v>
      </c>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row>
    <row r="87" spans="1:129" ht="71.099999999999994" customHeight="1" x14ac:dyDescent="0.3">
      <c r="A87" s="123" t="s">
        <v>504</v>
      </c>
      <c r="B87" s="483" t="s">
        <v>505</v>
      </c>
      <c r="C87" s="441" t="s">
        <v>1180</v>
      </c>
      <c r="D87" s="445" t="s">
        <v>256</v>
      </c>
      <c r="E87" s="454" t="s">
        <v>208</v>
      </c>
      <c r="F87" s="137" t="s">
        <v>1181</v>
      </c>
      <c r="G87" s="481" t="s">
        <v>506</v>
      </c>
      <c r="H87" s="482"/>
      <c r="I87" s="126" t="s">
        <v>1182</v>
      </c>
      <c r="J87" s="126" t="s">
        <v>1183</v>
      </c>
      <c r="K87" s="185" t="s">
        <v>797</v>
      </c>
      <c r="L87" s="124"/>
      <c r="M87" s="124"/>
      <c r="N87" s="135">
        <f t="shared" si="16"/>
        <v>0</v>
      </c>
      <c r="O87" s="133">
        <f t="shared" si="25"/>
        <v>0</v>
      </c>
      <c r="P87" s="145">
        <f t="shared" si="26"/>
        <v>1</v>
      </c>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row>
    <row r="88" spans="1:129" ht="60" customHeight="1" x14ac:dyDescent="0.3">
      <c r="A88" s="123" t="s">
        <v>507</v>
      </c>
      <c r="B88" s="485"/>
      <c r="C88" s="442"/>
      <c r="D88" s="446"/>
      <c r="E88" s="456"/>
      <c r="F88" s="137" t="s">
        <v>1184</v>
      </c>
      <c r="G88" s="481" t="s">
        <v>508</v>
      </c>
      <c r="H88" s="482"/>
      <c r="I88" s="126" t="s">
        <v>1185</v>
      </c>
      <c r="J88" s="126" t="s">
        <v>1186</v>
      </c>
      <c r="K88" s="185" t="s">
        <v>797</v>
      </c>
      <c r="L88" s="124"/>
      <c r="M88" s="124"/>
      <c r="N88" s="135">
        <f t="shared" si="16"/>
        <v>0</v>
      </c>
      <c r="O88" s="133">
        <f>IF(AND(D87="M",K88="N/A (Please provide reason)"),1,0)</f>
        <v>0</v>
      </c>
      <c r="P88" s="145">
        <f>IF(E87 = "YES",1,0)</f>
        <v>1</v>
      </c>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row>
    <row r="89" spans="1:129" ht="125.25" customHeight="1" x14ac:dyDescent="0.3">
      <c r="A89" s="123" t="s">
        <v>509</v>
      </c>
      <c r="B89" s="261" t="s">
        <v>510</v>
      </c>
      <c r="C89" s="124" t="s">
        <v>1187</v>
      </c>
      <c r="D89" s="125" t="s">
        <v>256</v>
      </c>
      <c r="E89" s="262" t="s">
        <v>208</v>
      </c>
      <c r="F89" s="186" t="s">
        <v>1188</v>
      </c>
      <c r="G89" s="481" t="s">
        <v>511</v>
      </c>
      <c r="H89" s="482"/>
      <c r="I89" s="126" t="s">
        <v>1189</v>
      </c>
      <c r="J89" s="126" t="s">
        <v>982</v>
      </c>
      <c r="K89" s="185" t="s">
        <v>797</v>
      </c>
      <c r="L89" s="124"/>
      <c r="M89" s="124"/>
      <c r="N89" s="135">
        <f t="shared" si="16"/>
        <v>0</v>
      </c>
      <c r="O89" s="133">
        <f>IF(AND(D89="M",K89="N/A (Please provide reason)"),1,0)</f>
        <v>0</v>
      </c>
      <c r="P89" s="145">
        <f>IF(E89 = "YES",1,0)</f>
        <v>1</v>
      </c>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row>
    <row r="90" spans="1:129" ht="86.4" x14ac:dyDescent="0.3">
      <c r="A90" s="123" t="s">
        <v>512</v>
      </c>
      <c r="B90" s="261" t="s">
        <v>513</v>
      </c>
      <c r="C90" s="124" t="s">
        <v>1190</v>
      </c>
      <c r="D90" s="125" t="s">
        <v>256</v>
      </c>
      <c r="E90" s="262" t="s">
        <v>208</v>
      </c>
      <c r="F90" s="186" t="s">
        <v>1191</v>
      </c>
      <c r="G90" s="481" t="s">
        <v>514</v>
      </c>
      <c r="H90" s="482"/>
      <c r="I90" s="126" t="s">
        <v>1192</v>
      </c>
      <c r="J90" s="126" t="s">
        <v>982</v>
      </c>
      <c r="K90" s="185" t="s">
        <v>797</v>
      </c>
      <c r="L90" s="124"/>
      <c r="M90" s="124"/>
      <c r="N90" s="135">
        <f t="shared" si="16"/>
        <v>0</v>
      </c>
      <c r="O90" s="133">
        <f>IF(AND(D90="M",K90="N/A (Please provide reason)"),1,0)</f>
        <v>0</v>
      </c>
      <c r="P90" s="145">
        <f>IF(E90 = "YES",1,0)</f>
        <v>1</v>
      </c>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row>
    <row r="91" spans="1:129" ht="118.35" customHeight="1" x14ac:dyDescent="0.3">
      <c r="A91" s="123" t="s">
        <v>515</v>
      </c>
      <c r="B91" s="283" t="s">
        <v>516</v>
      </c>
      <c r="C91" s="124" t="s">
        <v>1193</v>
      </c>
      <c r="D91" s="209" t="s">
        <v>319</v>
      </c>
      <c r="E91" s="262" t="s">
        <v>208</v>
      </c>
      <c r="F91" s="186" t="s">
        <v>1194</v>
      </c>
      <c r="G91" s="481" t="s">
        <v>1195</v>
      </c>
      <c r="H91" s="482"/>
      <c r="I91" s="126" t="s">
        <v>1196</v>
      </c>
      <c r="J91" s="126" t="s">
        <v>1197</v>
      </c>
      <c r="K91" s="185" t="s">
        <v>797</v>
      </c>
      <c r="L91" s="124"/>
      <c r="M91" s="124"/>
      <c r="N91" s="135">
        <f t="shared" ref="N91" si="30">IF(K91="","0",IF(K91="Pass",1,IF(K91="Fail",0,IF(K91="TBD",0,IF(K91="N/A (Please provide reason)",1)))))</f>
        <v>0</v>
      </c>
      <c r="O91" s="133">
        <f>IF(AND(D91="M",K91="N/A (Please provide reason)"),1,0)</f>
        <v>0</v>
      </c>
      <c r="P91" s="145">
        <f>IF(E91 = "YES",1,0)</f>
        <v>1</v>
      </c>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row>
    <row r="92" spans="1:129" ht="14.1" customHeight="1" x14ac:dyDescent="0.3">
      <c r="A92" s="370" t="s">
        <v>1198</v>
      </c>
      <c r="B92" s="183"/>
      <c r="C92" s="182"/>
      <c r="D92" s="181"/>
      <c r="E92" s="181"/>
      <c r="F92" s="181"/>
      <c r="G92" s="181"/>
      <c r="H92" s="181"/>
      <c r="I92" s="181"/>
      <c r="J92" s="181"/>
      <c r="K92" s="181"/>
      <c r="L92" s="181"/>
      <c r="M92" s="181"/>
      <c r="N92" s="143"/>
      <c r="O92" s="143"/>
      <c r="P92" s="143"/>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row>
    <row r="93" spans="1:129" ht="13.35" customHeight="1" x14ac:dyDescent="0.3">
      <c r="A93" s="370" t="s">
        <v>1199</v>
      </c>
      <c r="B93" s="183"/>
      <c r="C93" s="182"/>
      <c r="D93" s="181"/>
      <c r="E93" s="181"/>
      <c r="F93" s="181"/>
      <c r="G93" s="181"/>
      <c r="H93" s="181"/>
      <c r="I93" s="181"/>
      <c r="J93" s="181"/>
      <c r="K93" s="181"/>
      <c r="L93" s="181"/>
      <c r="M93" s="181"/>
      <c r="N93" s="143"/>
      <c r="O93" s="143"/>
      <c r="P93" s="143"/>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row>
    <row r="94" spans="1:129" ht="355.5" customHeight="1" x14ac:dyDescent="0.3">
      <c r="A94" s="123" t="s">
        <v>518</v>
      </c>
      <c r="B94" s="140" t="s">
        <v>519</v>
      </c>
      <c r="C94" s="124" t="s">
        <v>1200</v>
      </c>
      <c r="D94" s="125" t="s">
        <v>256</v>
      </c>
      <c r="E94" s="262" t="s">
        <v>208</v>
      </c>
      <c r="F94" s="137" t="s">
        <v>1201</v>
      </c>
      <c r="G94" s="481" t="s">
        <v>1202</v>
      </c>
      <c r="H94" s="482"/>
      <c r="I94" s="126" t="s">
        <v>1203</v>
      </c>
      <c r="J94" s="126" t="s">
        <v>1204</v>
      </c>
      <c r="K94" s="185" t="s">
        <v>797</v>
      </c>
      <c r="L94" s="124"/>
      <c r="M94" s="124"/>
      <c r="N94" s="135">
        <f t="shared" ref="N94:N105" si="31">IF(K94="","0",IF(K94="Pass",1,IF(K94="Fail",0,IF(K94="TBD",0,IF(K94="N/A (Please provide reason)",1)))))</f>
        <v>0</v>
      </c>
      <c r="O94" s="133">
        <f>IF(AND(D94="M",K94="N/A (Please provide reason)"),1,0)</f>
        <v>0</v>
      </c>
      <c r="P94" s="145">
        <f>IF(E94 = "YES",1,0)</f>
        <v>1</v>
      </c>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row>
    <row r="95" spans="1:129" ht="393.75" customHeight="1" x14ac:dyDescent="0.3">
      <c r="A95" s="123" t="s">
        <v>521</v>
      </c>
      <c r="B95" s="304" t="s">
        <v>522</v>
      </c>
      <c r="C95" s="186" t="s">
        <v>1205</v>
      </c>
      <c r="D95" s="257" t="s">
        <v>256</v>
      </c>
      <c r="E95" s="302" t="s">
        <v>208</v>
      </c>
      <c r="F95" s="137" t="s">
        <v>1206</v>
      </c>
      <c r="G95" s="481" t="s">
        <v>523</v>
      </c>
      <c r="H95" s="482"/>
      <c r="I95" s="126" t="s">
        <v>1207</v>
      </c>
      <c r="J95" s="126" t="s">
        <v>982</v>
      </c>
      <c r="K95" s="185" t="s">
        <v>797</v>
      </c>
      <c r="L95" s="124"/>
      <c r="M95" s="124"/>
      <c r="N95" s="135">
        <f t="shared" ref="N95" si="32">IF(K95="","0",IF(K95="Pass",1,IF(K95="Fail",0,IF(K95="TBD",0,IF(K95="N/A (Please provide reason)",1)))))</f>
        <v>0</v>
      </c>
      <c r="O95" s="133">
        <f>IF(AND(D95="M",K95="N/A (Please provide reason)"),1,0)</f>
        <v>0</v>
      </c>
      <c r="P95" s="145">
        <f>IF(E95 = "YES",1,0)</f>
        <v>1</v>
      </c>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row>
    <row r="96" spans="1:129" ht="106.5" customHeight="1" x14ac:dyDescent="0.3">
      <c r="A96" s="123" t="s">
        <v>524</v>
      </c>
      <c r="B96" s="437" t="s">
        <v>525</v>
      </c>
      <c r="C96" s="441" t="s">
        <v>1208</v>
      </c>
      <c r="D96" s="445" t="s">
        <v>256</v>
      </c>
      <c r="E96" s="454" t="s">
        <v>208</v>
      </c>
      <c r="F96" s="137" t="s">
        <v>1209</v>
      </c>
      <c r="G96" s="481" t="s">
        <v>526</v>
      </c>
      <c r="H96" s="482"/>
      <c r="I96" s="126" t="s">
        <v>1210</v>
      </c>
      <c r="J96" s="137" t="s">
        <v>1211</v>
      </c>
      <c r="K96" s="185" t="s">
        <v>797</v>
      </c>
      <c r="L96" s="124"/>
      <c r="M96" s="124"/>
      <c r="N96" s="135">
        <f t="shared" ref="N96" si="33">IF(K96="","0",IF(K96="Pass",1,IF(K96="Fail",0,IF(K96="TBD",0,IF(K96="N/A (Please provide reason)",1)))))</f>
        <v>0</v>
      </c>
      <c r="O96" s="133">
        <f>IF(AND(D96="M",K96="N/A (Please provide reason)"),1,0)</f>
        <v>0</v>
      </c>
      <c r="P96" s="145">
        <f>IF(E96 = "YES",1,0)</f>
        <v>1</v>
      </c>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row>
    <row r="97" spans="1:129" ht="179.25" customHeight="1" x14ac:dyDescent="0.3">
      <c r="A97" s="123" t="s">
        <v>527</v>
      </c>
      <c r="B97" s="438"/>
      <c r="C97" s="442"/>
      <c r="D97" s="446"/>
      <c r="E97" s="456"/>
      <c r="F97" s="137" t="s">
        <v>1212</v>
      </c>
      <c r="G97" s="481" t="s">
        <v>528</v>
      </c>
      <c r="H97" s="482"/>
      <c r="I97" s="126" t="s">
        <v>1213</v>
      </c>
      <c r="J97" s="137" t="s">
        <v>1211</v>
      </c>
      <c r="K97" s="185" t="s">
        <v>797</v>
      </c>
      <c r="L97" s="124"/>
      <c r="M97" s="124"/>
      <c r="N97" s="135">
        <f>IF(K97="","0",IF(K97="Pass",1,IF(K97="Fail",0,IF(K97="TBD",0,IF(K97="N/A (Please provide reason)",1)))))</f>
        <v>0</v>
      </c>
      <c r="O97" s="133">
        <f>IF(AND(D96="M",K97="N/A (Please provide reason)"),1,0)</f>
        <v>0</v>
      </c>
      <c r="P97" s="145">
        <f>IF(E96 = "YES",1,0)</f>
        <v>1</v>
      </c>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row>
    <row r="98" spans="1:129" ht="186" customHeight="1" x14ac:dyDescent="0.3">
      <c r="A98" s="123" t="s">
        <v>529</v>
      </c>
      <c r="B98" s="437" t="s">
        <v>530</v>
      </c>
      <c r="C98" s="441" t="s">
        <v>1214</v>
      </c>
      <c r="D98" s="445" t="s">
        <v>256</v>
      </c>
      <c r="E98" s="454" t="s">
        <v>208</v>
      </c>
      <c r="F98" s="126" t="s">
        <v>1215</v>
      </c>
      <c r="G98" s="481" t="s">
        <v>531</v>
      </c>
      <c r="H98" s="482"/>
      <c r="I98" s="126" t="s">
        <v>1216</v>
      </c>
      <c r="J98" s="126" t="s">
        <v>982</v>
      </c>
      <c r="K98" s="185" t="s">
        <v>797</v>
      </c>
      <c r="L98" s="124"/>
      <c r="M98" s="124"/>
      <c r="N98" s="135">
        <f>IF(K98="","0",IF(K98="Pass",1,IF(K98="Fail",0,IF(K98="TBD",0,IF(K98="N/A (Please provide reason)",1)))))</f>
        <v>0</v>
      </c>
      <c r="O98" s="133">
        <f>IF(AND(D98="M",K98="N/A (Please provide reason)"),1,0)</f>
        <v>0</v>
      </c>
      <c r="P98" s="145">
        <f>IF(E98 = "YES",1,0)</f>
        <v>1</v>
      </c>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row>
    <row r="99" spans="1:129" ht="290.25" customHeight="1" x14ac:dyDescent="0.3">
      <c r="A99" s="123" t="s">
        <v>532</v>
      </c>
      <c r="B99" s="452"/>
      <c r="C99" s="466"/>
      <c r="D99" s="453"/>
      <c r="E99" s="455"/>
      <c r="F99" s="126" t="s">
        <v>1217</v>
      </c>
      <c r="G99" s="481" t="s">
        <v>533</v>
      </c>
      <c r="H99" s="482"/>
      <c r="I99" s="126" t="s">
        <v>1216</v>
      </c>
      <c r="J99" s="126" t="s">
        <v>982</v>
      </c>
      <c r="K99" s="185" t="s">
        <v>797</v>
      </c>
      <c r="L99" s="124"/>
      <c r="M99" s="124"/>
      <c r="N99" s="135">
        <f>IF(K99="","0",IF(K99="Pass",1,IF(K99="Fail",0,IF(K99="TBD",0,IF(K99="N/A (Please provide reason)",1)))))</f>
        <v>0</v>
      </c>
      <c r="O99" s="133">
        <f>IF(AND(D98="M",K99="N/A (Please provide reason)"),1,0)</f>
        <v>0</v>
      </c>
      <c r="P99" s="145">
        <f>IF(E98 = "YES",1,0)</f>
        <v>1</v>
      </c>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row>
    <row r="100" spans="1:129" ht="67.5" customHeight="1" x14ac:dyDescent="0.3">
      <c r="A100" s="123" t="s">
        <v>534</v>
      </c>
      <c r="B100" s="437" t="s">
        <v>535</v>
      </c>
      <c r="C100" s="441" t="s">
        <v>1218</v>
      </c>
      <c r="D100" s="445" t="s">
        <v>256</v>
      </c>
      <c r="E100" s="454" t="s">
        <v>208</v>
      </c>
      <c r="F100" s="138" t="s">
        <v>1215</v>
      </c>
      <c r="G100" s="528" t="s">
        <v>536</v>
      </c>
      <c r="H100" s="528"/>
      <c r="I100" s="441" t="s">
        <v>1219</v>
      </c>
      <c r="J100" s="137" t="s">
        <v>1220</v>
      </c>
      <c r="K100" s="185" t="s">
        <v>797</v>
      </c>
      <c r="L100" s="124"/>
      <c r="M100" s="124"/>
      <c r="N100" s="135">
        <f>IF(K100="","0",IF(K100="Pass",1,IF(K100="Fail",0,IF(K100="TBD",0,IF(K100="N/A (Please provide reason)",1)))))</f>
        <v>0</v>
      </c>
      <c r="O100" s="133">
        <f>IF(AND(D100="M",K100="N/A (Please provide reason)"),1,0)</f>
        <v>0</v>
      </c>
      <c r="P100" s="145">
        <f>IF(E100 = "YES",1,0)</f>
        <v>1</v>
      </c>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row>
    <row r="101" spans="1:129" ht="67.5" customHeight="1" x14ac:dyDescent="0.3">
      <c r="A101" s="123" t="s">
        <v>537</v>
      </c>
      <c r="B101" s="452"/>
      <c r="C101" s="466"/>
      <c r="D101" s="453"/>
      <c r="E101" s="455"/>
      <c r="F101" s="137" t="s">
        <v>1217</v>
      </c>
      <c r="G101" s="528" t="s">
        <v>538</v>
      </c>
      <c r="H101" s="528"/>
      <c r="I101" s="466"/>
      <c r="J101" s="137" t="s">
        <v>1221</v>
      </c>
      <c r="K101" s="185" t="s">
        <v>797</v>
      </c>
      <c r="L101" s="124"/>
      <c r="M101" s="124"/>
      <c r="N101" s="135">
        <f>IF(K101="","0",IF(K101="Pass",1,IF(K101="Fail",0,IF(K101="TBD",0,IF(K101="N/A (Please provide reason)",1)))))</f>
        <v>0</v>
      </c>
      <c r="O101" s="133">
        <f>IF(AND(D100="M",K101="N/A (Please provide reason)"),1,0)</f>
        <v>0</v>
      </c>
      <c r="P101" s="145">
        <f>IF(E100 = "YES",1,0)</f>
        <v>1</v>
      </c>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row>
    <row r="102" spans="1:129" ht="128.25" customHeight="1" x14ac:dyDescent="0.3">
      <c r="A102" s="123" t="s">
        <v>539</v>
      </c>
      <c r="B102" s="306" t="s">
        <v>540</v>
      </c>
      <c r="C102" s="199" t="s">
        <v>1222</v>
      </c>
      <c r="D102" s="257" t="s">
        <v>256</v>
      </c>
      <c r="E102" s="302" t="s">
        <v>208</v>
      </c>
      <c r="F102" s="186" t="s">
        <v>1191</v>
      </c>
      <c r="G102" s="481" t="s">
        <v>541</v>
      </c>
      <c r="H102" s="482"/>
      <c r="I102" s="126" t="s">
        <v>1223</v>
      </c>
      <c r="J102" s="126" t="s">
        <v>982</v>
      </c>
      <c r="K102" s="185" t="s">
        <v>797</v>
      </c>
      <c r="L102" s="124"/>
      <c r="M102" s="124"/>
      <c r="N102" s="135">
        <f t="shared" si="31"/>
        <v>0</v>
      </c>
      <c r="O102" s="133">
        <f>IF(AND(D102="M",K102="N/A (Please provide reason)"),1,0)</f>
        <v>0</v>
      </c>
      <c r="P102" s="145">
        <f>IF(E102 = "YES",1,0)</f>
        <v>1</v>
      </c>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row>
    <row r="103" spans="1:129" ht="86.4" x14ac:dyDescent="0.3">
      <c r="A103" s="123" t="s">
        <v>542</v>
      </c>
      <c r="B103" s="519" t="s">
        <v>543</v>
      </c>
      <c r="C103" s="443" t="s">
        <v>1224</v>
      </c>
      <c r="D103" s="445" t="s">
        <v>256</v>
      </c>
      <c r="E103" s="454" t="s">
        <v>208</v>
      </c>
      <c r="F103" s="186" t="s">
        <v>1225</v>
      </c>
      <c r="G103" s="481" t="s">
        <v>544</v>
      </c>
      <c r="H103" s="482"/>
      <c r="I103" s="126" t="s">
        <v>1226</v>
      </c>
      <c r="J103" s="441" t="s">
        <v>1227</v>
      </c>
      <c r="K103" s="185" t="s">
        <v>797</v>
      </c>
      <c r="L103" s="124"/>
      <c r="M103" s="124"/>
      <c r="N103" s="135">
        <f t="shared" si="31"/>
        <v>0</v>
      </c>
      <c r="O103" s="133">
        <f>IF(AND(D103="M",K103="N/A (Please provide reason)"),1,0)</f>
        <v>0</v>
      </c>
      <c r="P103" s="145">
        <f>IF(E103 = "YES",1,0)</f>
        <v>1</v>
      </c>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row>
    <row r="104" spans="1:129" ht="100.8" x14ac:dyDescent="0.3">
      <c r="A104" s="123" t="s">
        <v>545</v>
      </c>
      <c r="B104" s="529"/>
      <c r="C104" s="450"/>
      <c r="D104" s="453"/>
      <c r="E104" s="455"/>
      <c r="F104" s="186" t="s">
        <v>1228</v>
      </c>
      <c r="G104" s="481" t="s">
        <v>546</v>
      </c>
      <c r="H104" s="482"/>
      <c r="I104" s="126" t="s">
        <v>1229</v>
      </c>
      <c r="J104" s="466"/>
      <c r="K104" s="185" t="s">
        <v>797</v>
      </c>
      <c r="L104" s="124"/>
      <c r="M104" s="124"/>
      <c r="N104" s="135">
        <f t="shared" ref="N104" si="34">IF(K104="","0",IF(K104="Pass",1,IF(K104="Fail",0,IF(K104="TBD",0,IF(K104="N/A (Please provide reason)",1)))))</f>
        <v>0</v>
      </c>
      <c r="O104" s="133">
        <f>IF(AND(D103="M",K104="N/A (Please provide reason)"),1,0)</f>
        <v>0</v>
      </c>
      <c r="P104" s="145">
        <f>IF(E103 = "YES",1,0)</f>
        <v>1</v>
      </c>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row>
    <row r="105" spans="1:129" ht="143.1" customHeight="1" x14ac:dyDescent="0.3">
      <c r="A105" s="123" t="s">
        <v>547</v>
      </c>
      <c r="B105" s="519" t="s">
        <v>548</v>
      </c>
      <c r="C105" s="443" t="s">
        <v>1230</v>
      </c>
      <c r="D105" s="445" t="s">
        <v>256</v>
      </c>
      <c r="E105" s="454" t="s">
        <v>208</v>
      </c>
      <c r="F105" s="186" t="s">
        <v>1231</v>
      </c>
      <c r="G105" s="481" t="s">
        <v>1232</v>
      </c>
      <c r="H105" s="482"/>
      <c r="I105" s="126" t="s">
        <v>1233</v>
      </c>
      <c r="J105" s="126" t="s">
        <v>982</v>
      </c>
      <c r="K105" s="185" t="s">
        <v>797</v>
      </c>
      <c r="L105" s="124"/>
      <c r="M105" s="124"/>
      <c r="N105" s="135">
        <f t="shared" si="31"/>
        <v>0</v>
      </c>
      <c r="O105" s="133">
        <f>IF(AND(D105="M",K105="N/A (Please provide reason)"),1,0)</f>
        <v>0</v>
      </c>
      <c r="P105" s="145">
        <f>IF(E105 = "YES",1,0)</f>
        <v>1</v>
      </c>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row>
    <row r="106" spans="1:129" ht="143.1" customHeight="1" x14ac:dyDescent="0.3">
      <c r="A106" s="123" t="s">
        <v>550</v>
      </c>
      <c r="B106" s="520"/>
      <c r="C106" s="444"/>
      <c r="D106" s="446"/>
      <c r="E106" s="456"/>
      <c r="F106" s="186" t="s">
        <v>1234</v>
      </c>
      <c r="G106" s="481" t="s">
        <v>1235</v>
      </c>
      <c r="H106" s="482"/>
      <c r="I106" s="126" t="s">
        <v>1233</v>
      </c>
      <c r="J106" s="126" t="s">
        <v>1236</v>
      </c>
      <c r="K106" s="185" t="s">
        <v>797</v>
      </c>
      <c r="L106" s="124"/>
      <c r="M106" s="124"/>
      <c r="N106" s="135">
        <f t="shared" ref="N106" si="35">IF(K106="","0",IF(K106="Pass",1,IF(K106="Fail",0,IF(K106="TBD",0,IF(K106="N/A (Please provide reason)",1)))))</f>
        <v>0</v>
      </c>
      <c r="O106" s="133">
        <f>IF(AND(D105="M",K106="N/A (Please provide reason)"),1,0)</f>
        <v>0</v>
      </c>
      <c r="P106" s="145">
        <f>IF(E105 = "YES",1,0)</f>
        <v>1</v>
      </c>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row>
    <row r="107" spans="1:129" ht="13.8" x14ac:dyDescent="0.3">
      <c r="A107" s="370" t="s">
        <v>1237</v>
      </c>
      <c r="B107" s="183"/>
      <c r="C107" s="182"/>
      <c r="D107" s="181"/>
      <c r="E107" s="181"/>
      <c r="F107" s="181"/>
      <c r="G107" s="181"/>
      <c r="H107" s="181"/>
      <c r="I107" s="181"/>
      <c r="J107" s="181"/>
      <c r="K107" s="181"/>
      <c r="L107" s="181"/>
      <c r="M107" s="181"/>
      <c r="N107" s="143"/>
      <c r="O107" s="143"/>
      <c r="P107" s="143"/>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row>
    <row r="108" spans="1:129" ht="13.8" x14ac:dyDescent="0.3">
      <c r="A108" s="370" t="s">
        <v>1238</v>
      </c>
      <c r="B108" s="183"/>
      <c r="C108" s="182"/>
      <c r="D108" s="181"/>
      <c r="E108" s="181"/>
      <c r="F108" s="181"/>
      <c r="G108" s="181"/>
      <c r="H108" s="181"/>
      <c r="I108" s="181"/>
      <c r="J108" s="181"/>
      <c r="K108" s="181"/>
      <c r="L108" s="181"/>
      <c r="M108" s="181"/>
      <c r="N108" s="143"/>
      <c r="O108" s="143"/>
      <c r="P108" s="143"/>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row>
    <row r="109" spans="1:129" ht="84.6" customHeight="1" x14ac:dyDescent="0.3">
      <c r="A109" s="123" t="s">
        <v>551</v>
      </c>
      <c r="B109" s="437" t="s">
        <v>552</v>
      </c>
      <c r="C109" s="441" t="s">
        <v>1239</v>
      </c>
      <c r="D109" s="445" t="s">
        <v>256</v>
      </c>
      <c r="E109" s="454" t="s">
        <v>208</v>
      </c>
      <c r="F109" s="186" t="s">
        <v>1240</v>
      </c>
      <c r="G109" s="481" t="s">
        <v>1241</v>
      </c>
      <c r="H109" s="482"/>
      <c r="I109" s="126" t="s">
        <v>1242</v>
      </c>
      <c r="J109" s="126" t="s">
        <v>1243</v>
      </c>
      <c r="K109" s="185" t="s">
        <v>797</v>
      </c>
      <c r="L109" s="124"/>
      <c r="M109" s="124"/>
      <c r="N109" s="135">
        <f t="shared" ref="N109" si="36">IF(K109="","0",IF(K109="Pass",1,IF(K109="Fail",0,IF(K109="TBD",0,IF(K109="N/A (Please provide reason)",1)))))</f>
        <v>0</v>
      </c>
      <c r="O109" s="133">
        <f>IF(AND(D109="M",K109="N/A (Please provide reason)"),1,0)</f>
        <v>0</v>
      </c>
      <c r="P109" s="145">
        <f>IF(E109 = "YES",1,0)</f>
        <v>1</v>
      </c>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row>
    <row r="110" spans="1:129" ht="84.6" customHeight="1" x14ac:dyDescent="0.3">
      <c r="A110" s="123" t="s">
        <v>554</v>
      </c>
      <c r="B110" s="452"/>
      <c r="C110" s="466"/>
      <c r="D110" s="453"/>
      <c r="E110" s="455"/>
      <c r="F110" s="186" t="s">
        <v>1244</v>
      </c>
      <c r="G110" s="481" t="s">
        <v>1245</v>
      </c>
      <c r="H110" s="482"/>
      <c r="I110" s="126" t="s">
        <v>1242</v>
      </c>
      <c r="J110" s="126" t="s">
        <v>1243</v>
      </c>
      <c r="K110" s="185" t="s">
        <v>797</v>
      </c>
      <c r="L110" s="124"/>
      <c r="M110" s="124"/>
      <c r="N110" s="135">
        <f t="shared" ref="N110" si="37">IF(K110="","0",IF(K110="Pass",1,IF(K110="Fail",0,IF(K110="TBD",0,IF(K110="N/A (Please provide reason)",1)))))</f>
        <v>0</v>
      </c>
      <c r="O110" s="133">
        <f>IF(AND(D109="M",K110="N/A (Please provide reason)"),1,0)</f>
        <v>0</v>
      </c>
      <c r="P110" s="145">
        <f>IF(E109 = "YES",1,0)</f>
        <v>1</v>
      </c>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row>
    <row r="111" spans="1:129" ht="72" x14ac:dyDescent="0.3">
      <c r="A111" s="327" t="s">
        <v>556</v>
      </c>
      <c r="B111" s="438"/>
      <c r="C111" s="442"/>
      <c r="D111" s="446"/>
      <c r="E111" s="456"/>
      <c r="F111" s="186" t="s">
        <v>1246</v>
      </c>
      <c r="G111" s="481" t="s">
        <v>1247</v>
      </c>
      <c r="H111" s="482"/>
      <c r="I111" s="126" t="s">
        <v>1248</v>
      </c>
      <c r="J111" s="126" t="s">
        <v>1249</v>
      </c>
      <c r="K111" s="185" t="s">
        <v>797</v>
      </c>
      <c r="L111" s="124"/>
      <c r="M111" s="124"/>
      <c r="N111" s="135">
        <f t="shared" ref="N111" si="38">IF(K111="","0",IF(K111="Pass",1,IF(K111="Fail",0,IF(K111="TBD",0,IF(K111="N/A (Please provide reason)",1)))))</f>
        <v>0</v>
      </c>
      <c r="O111" s="133">
        <f>IF(AND(D109="M",K111="N/A (Please provide reason)"),1,0)</f>
        <v>0</v>
      </c>
      <c r="P111" s="145">
        <f>IF(E109 = "YES",1,0)</f>
        <v>1</v>
      </c>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row>
    <row r="112" spans="1:129" ht="89.1" customHeight="1" x14ac:dyDescent="0.3">
      <c r="A112" s="123" t="s">
        <v>558</v>
      </c>
      <c r="B112" s="447" t="s">
        <v>559</v>
      </c>
      <c r="C112" s="441" t="s">
        <v>1250</v>
      </c>
      <c r="D112" s="445" t="s">
        <v>256</v>
      </c>
      <c r="E112" s="458" t="s">
        <v>208</v>
      </c>
      <c r="F112" s="186" t="s">
        <v>1251</v>
      </c>
      <c r="G112" s="481" t="s">
        <v>560</v>
      </c>
      <c r="H112" s="482"/>
      <c r="I112" s="126" t="s">
        <v>1252</v>
      </c>
      <c r="J112" s="202" t="s">
        <v>982</v>
      </c>
      <c r="K112" s="185" t="s">
        <v>797</v>
      </c>
      <c r="L112" s="124"/>
      <c r="M112" s="124"/>
      <c r="N112" s="135">
        <f t="shared" ref="N112" si="39">IF(K112="","0",IF(K112="Pass",1,IF(K112="Fail",0,IF(K112="TBD",0,IF(K112="N/A (Please provide reason)",1)))))</f>
        <v>0</v>
      </c>
      <c r="O112" s="133">
        <f>IF(AND(D111="M",K112="N/A (Please provide reason)"),1,0)</f>
        <v>0</v>
      </c>
      <c r="P112" s="145">
        <f>IF(E112 = "YES",1,0)</f>
        <v>1</v>
      </c>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row>
    <row r="113" spans="1:129" ht="89.1" customHeight="1" x14ac:dyDescent="0.3">
      <c r="A113" s="123" t="s">
        <v>561</v>
      </c>
      <c r="B113" s="451"/>
      <c r="C113" s="466"/>
      <c r="D113" s="453"/>
      <c r="E113" s="463"/>
      <c r="F113" s="186" t="s">
        <v>1253</v>
      </c>
      <c r="G113" s="481" t="s">
        <v>562</v>
      </c>
      <c r="H113" s="482"/>
      <c r="I113" s="126" t="s">
        <v>1254</v>
      </c>
      <c r="J113" s="202" t="s">
        <v>1255</v>
      </c>
      <c r="K113" s="185" t="s">
        <v>797</v>
      </c>
      <c r="L113" s="124"/>
      <c r="M113" s="124"/>
      <c r="N113" s="135">
        <f t="shared" ref="N113" si="40">IF(K113="","0",IF(K113="Pass",1,IF(K113="Fail",0,IF(K113="TBD",0,IF(K113="N/A (Please provide reason)",1)))))</f>
        <v>0</v>
      </c>
      <c r="O113" s="133">
        <f>IF(AND(D112="M",K113="N/A (Please provide reason)"),1,0)</f>
        <v>0</v>
      </c>
      <c r="P113" s="145">
        <f>IF(E112 = "YES",1,0)</f>
        <v>1</v>
      </c>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row>
    <row r="114" spans="1:129" ht="86.85" customHeight="1" x14ac:dyDescent="0.3">
      <c r="A114" s="327" t="s">
        <v>563</v>
      </c>
      <c r="B114" s="448"/>
      <c r="C114" s="442"/>
      <c r="D114" s="446"/>
      <c r="E114" s="459"/>
      <c r="F114" s="186" t="s">
        <v>1256</v>
      </c>
      <c r="G114" s="481" t="s">
        <v>1257</v>
      </c>
      <c r="H114" s="482"/>
      <c r="I114" s="126" t="s">
        <v>1258</v>
      </c>
      <c r="J114" s="202" t="s">
        <v>1236</v>
      </c>
      <c r="K114" s="185" t="s">
        <v>797</v>
      </c>
      <c r="L114" s="124"/>
      <c r="M114" s="124"/>
      <c r="N114" s="135">
        <f t="shared" ref="N114" si="41">IF(K114="","0",IF(K114="Pass",1,IF(K114="Fail",0,IF(K114="TBD",0,IF(K114="N/A (Please provide reason)",1)))))</f>
        <v>0</v>
      </c>
      <c r="O114" s="133">
        <f>IF(AND(D112="M",K114="N/A (Please provide reason)"),1,0)</f>
        <v>0</v>
      </c>
      <c r="P114" s="145">
        <f>IF(E112 = "YES",1,0)</f>
        <v>1</v>
      </c>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row>
    <row r="115" spans="1:129" ht="84" customHeight="1" x14ac:dyDescent="0.3">
      <c r="A115" s="123" t="s">
        <v>565</v>
      </c>
      <c r="B115" s="447" t="s">
        <v>566</v>
      </c>
      <c r="C115" s="441" t="s">
        <v>1259</v>
      </c>
      <c r="D115" s="445" t="s">
        <v>256</v>
      </c>
      <c r="E115" s="458" t="s">
        <v>208</v>
      </c>
      <c r="F115" s="186" t="s">
        <v>1260</v>
      </c>
      <c r="G115" s="481" t="s">
        <v>567</v>
      </c>
      <c r="H115" s="482"/>
      <c r="I115" s="126" t="s">
        <v>1261</v>
      </c>
      <c r="J115" s="202" t="s">
        <v>1262</v>
      </c>
      <c r="K115" s="185" t="s">
        <v>797</v>
      </c>
      <c r="L115" s="124"/>
      <c r="M115" s="124"/>
      <c r="N115" s="135">
        <f t="shared" ref="N115:N120" si="42">IF(K115="","0",IF(K115="Pass",1,IF(K115="Fail",0,IF(K115="TBD",0,IF(K115="N/A (Please provide reason)",1)))))</f>
        <v>0</v>
      </c>
      <c r="O115" s="133">
        <f>IF(AND(D115="M",K115="N/A (Please provide reason)"),1,0)</f>
        <v>0</v>
      </c>
      <c r="P115" s="145">
        <f>IF(E115 = "YES",1,0)</f>
        <v>1</v>
      </c>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row>
    <row r="116" spans="1:129" ht="84" customHeight="1" x14ac:dyDescent="0.3">
      <c r="A116" s="327" t="s">
        <v>568</v>
      </c>
      <c r="B116" s="448"/>
      <c r="C116" s="442"/>
      <c r="D116" s="446"/>
      <c r="E116" s="459"/>
      <c r="F116" s="186" t="s">
        <v>1263</v>
      </c>
      <c r="G116" s="481" t="s">
        <v>1264</v>
      </c>
      <c r="H116" s="482"/>
      <c r="I116" s="126" t="s">
        <v>1265</v>
      </c>
      <c r="J116" s="202" t="s">
        <v>1266</v>
      </c>
      <c r="K116" s="185" t="s">
        <v>797</v>
      </c>
      <c r="L116" s="124"/>
      <c r="M116" s="124"/>
      <c r="N116" s="135">
        <f t="shared" ref="N116" si="43">IF(K116="","0",IF(K116="Pass",1,IF(K116="Fail",0,IF(K116="TBD",0,IF(K116="N/A (Please provide reason)",1)))))</f>
        <v>0</v>
      </c>
      <c r="O116" s="133">
        <f>IF(AND(D115="M",K116="N/A (Please provide reason)"),1,0)</f>
        <v>0</v>
      </c>
      <c r="P116" s="145">
        <f>IF(E115 = "YES",1,0)</f>
        <v>1</v>
      </c>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row>
    <row r="117" spans="1:129" ht="74.25" customHeight="1" x14ac:dyDescent="0.3">
      <c r="A117" s="123" t="s">
        <v>570</v>
      </c>
      <c r="B117" s="437" t="s">
        <v>571</v>
      </c>
      <c r="C117" s="441" t="s">
        <v>1267</v>
      </c>
      <c r="D117" s="445" t="s">
        <v>256</v>
      </c>
      <c r="E117" s="458" t="s">
        <v>208</v>
      </c>
      <c r="F117" s="441" t="s">
        <v>1268</v>
      </c>
      <c r="G117" s="481" t="s">
        <v>1269</v>
      </c>
      <c r="H117" s="482"/>
      <c r="I117" s="126" t="s">
        <v>1270</v>
      </c>
      <c r="J117" s="202" t="s">
        <v>1271</v>
      </c>
      <c r="K117" s="185" t="s">
        <v>797</v>
      </c>
      <c r="L117" s="124"/>
      <c r="M117" s="124"/>
      <c r="N117" s="135">
        <f t="shared" si="42"/>
        <v>0</v>
      </c>
      <c r="O117" s="133">
        <f>IF(AND(D115="M",K117="N/A (Please provide reason)"),1,0)</f>
        <v>0</v>
      </c>
      <c r="P117" s="145">
        <f>IF(E117 = "YES",1,0)</f>
        <v>1</v>
      </c>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row>
    <row r="118" spans="1:129" ht="81" customHeight="1" x14ac:dyDescent="0.3">
      <c r="A118" s="123" t="s">
        <v>573</v>
      </c>
      <c r="B118" s="452"/>
      <c r="C118" s="466"/>
      <c r="D118" s="453"/>
      <c r="E118" s="463"/>
      <c r="F118" s="442"/>
      <c r="G118" s="481" t="s">
        <v>574</v>
      </c>
      <c r="H118" s="482"/>
      <c r="I118" s="126" t="s">
        <v>1272</v>
      </c>
      <c r="J118" s="202" t="s">
        <v>1271</v>
      </c>
      <c r="K118" s="185" t="s">
        <v>797</v>
      </c>
      <c r="L118" s="124"/>
      <c r="M118" s="124"/>
      <c r="N118" s="135">
        <f t="shared" si="42"/>
        <v>0</v>
      </c>
      <c r="O118" s="133">
        <f>IF(AND(D117="M",K118="N/A (Please provide reason)"),1,0)</f>
        <v>0</v>
      </c>
      <c r="P118" s="145">
        <f>IF(E117 = "YES",1,0)</f>
        <v>1</v>
      </c>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row>
    <row r="119" spans="1:129" ht="137.25" customHeight="1" x14ac:dyDescent="0.3">
      <c r="A119" s="327" t="s">
        <v>575</v>
      </c>
      <c r="B119" s="438"/>
      <c r="C119" s="442"/>
      <c r="D119" s="446"/>
      <c r="E119" s="459"/>
      <c r="F119" s="124" t="s">
        <v>1273</v>
      </c>
      <c r="G119" s="481" t="s">
        <v>1274</v>
      </c>
      <c r="H119" s="482"/>
      <c r="I119" s="126" t="s">
        <v>1275</v>
      </c>
      <c r="J119" s="202" t="s">
        <v>1266</v>
      </c>
      <c r="K119" s="185" t="s">
        <v>797</v>
      </c>
      <c r="L119" s="124"/>
      <c r="M119" s="124"/>
      <c r="N119" s="135">
        <f t="shared" ref="N119" si="44">IF(K119="","0",IF(K119="Pass",1,IF(K119="Fail",0,IF(K119="TBD",0,IF(K119="N/A (Please provide reason)",1)))))</f>
        <v>0</v>
      </c>
      <c r="O119" s="133">
        <f>IF(AND(D118="M",K119="N/A (Please provide reason)"),1,0)</f>
        <v>0</v>
      </c>
      <c r="P119" s="145">
        <f>IF(E117 = "YES",1,0)</f>
        <v>1</v>
      </c>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row>
    <row r="120" spans="1:129" ht="186" customHeight="1" x14ac:dyDescent="0.3">
      <c r="A120" s="123" t="s">
        <v>577</v>
      </c>
      <c r="B120" s="140" t="s">
        <v>578</v>
      </c>
      <c r="C120" s="186" t="s">
        <v>1276</v>
      </c>
      <c r="D120" s="257" t="s">
        <v>256</v>
      </c>
      <c r="E120" s="276" t="s">
        <v>208</v>
      </c>
      <c r="F120" s="186" t="s">
        <v>1277</v>
      </c>
      <c r="G120" s="481" t="s">
        <v>1278</v>
      </c>
      <c r="H120" s="482"/>
      <c r="I120" s="126" t="s">
        <v>1279</v>
      </c>
      <c r="J120" s="202" t="s">
        <v>1280</v>
      </c>
      <c r="K120" s="185" t="s">
        <v>797</v>
      </c>
      <c r="L120" s="124"/>
      <c r="M120" s="124"/>
      <c r="N120" s="135">
        <f t="shared" si="42"/>
        <v>0</v>
      </c>
      <c r="O120" s="133">
        <f>IF(AND(D118="M",K120="N/A (Please provide reason)"),1,0)</f>
        <v>0</v>
      </c>
      <c r="P120" s="145">
        <f>IF(E120 = "YES",1,0)</f>
        <v>1</v>
      </c>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row>
    <row r="121" spans="1:129" ht="157.5" customHeight="1" x14ac:dyDescent="0.3">
      <c r="A121" s="123" t="s">
        <v>580</v>
      </c>
      <c r="B121" s="278" t="s">
        <v>581</v>
      </c>
      <c r="C121" s="124" t="s">
        <v>1281</v>
      </c>
      <c r="D121" s="125" t="s">
        <v>256</v>
      </c>
      <c r="E121" s="303" t="s">
        <v>208</v>
      </c>
      <c r="F121" s="186" t="s">
        <v>1282</v>
      </c>
      <c r="G121" s="481" t="s">
        <v>1283</v>
      </c>
      <c r="H121" s="482"/>
      <c r="I121" s="126" t="s">
        <v>1284</v>
      </c>
      <c r="J121" s="126" t="s">
        <v>1262</v>
      </c>
      <c r="K121" s="185" t="s">
        <v>797</v>
      </c>
      <c r="L121" s="124"/>
      <c r="M121" s="124"/>
      <c r="N121" s="135">
        <f t="shared" ref="N121" si="45">IF(K121="","0",IF(K121="Pass",1,IF(K121="Fail",0,IF(K121="TBD",0,IF(K121="N/A (Please provide reason)",1)))))</f>
        <v>0</v>
      </c>
      <c r="O121" s="133">
        <f>IF(AND(D120="M",K121="N/A (Please provide reason)"),1,0)</f>
        <v>0</v>
      </c>
      <c r="P121" s="145">
        <f>IF(E121 = "YES",1,0)</f>
        <v>1</v>
      </c>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row>
    <row r="122" spans="1:129" ht="13.35" customHeight="1" x14ac:dyDescent="0.3">
      <c r="A122" s="370" t="s">
        <v>1285</v>
      </c>
      <c r="B122" s="183"/>
      <c r="C122" s="182"/>
      <c r="D122" s="181"/>
      <c r="E122" s="181"/>
      <c r="F122" s="181"/>
      <c r="G122" s="181"/>
      <c r="H122" s="181"/>
      <c r="I122" s="181"/>
      <c r="J122" s="181"/>
      <c r="K122" s="181"/>
      <c r="L122" s="181"/>
      <c r="M122" s="181"/>
      <c r="N122" s="143"/>
      <c r="O122" s="143"/>
      <c r="P122" s="143"/>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row>
    <row r="123" spans="1:129" ht="13.8" x14ac:dyDescent="0.3">
      <c r="A123" s="370" t="s">
        <v>1286</v>
      </c>
      <c r="B123" s="183"/>
      <c r="C123" s="182"/>
      <c r="D123" s="181"/>
      <c r="E123" s="181"/>
      <c r="F123" s="181"/>
      <c r="G123" s="181"/>
      <c r="H123" s="181"/>
      <c r="I123" s="181"/>
      <c r="J123" s="181"/>
      <c r="K123" s="181"/>
      <c r="L123" s="181"/>
      <c r="M123" s="181"/>
      <c r="N123" s="143"/>
      <c r="O123" s="143"/>
      <c r="P123" s="143"/>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row>
    <row r="124" spans="1:129" ht="133.5" customHeight="1" x14ac:dyDescent="0.3">
      <c r="A124" s="123" t="s">
        <v>583</v>
      </c>
      <c r="B124" s="483" t="s">
        <v>584</v>
      </c>
      <c r="C124" s="441" t="s">
        <v>1287</v>
      </c>
      <c r="D124" s="257" t="s">
        <v>256</v>
      </c>
      <c r="E124" s="454" t="s">
        <v>208</v>
      </c>
      <c r="F124" s="186" t="s">
        <v>1288</v>
      </c>
      <c r="G124" s="481" t="s">
        <v>1922</v>
      </c>
      <c r="H124" s="482"/>
      <c r="I124" s="126" t="s">
        <v>1289</v>
      </c>
      <c r="J124" s="126" t="s">
        <v>982</v>
      </c>
      <c r="K124" s="185" t="s">
        <v>797</v>
      </c>
      <c r="L124" s="124"/>
      <c r="M124" s="124"/>
      <c r="N124" s="135">
        <f t="shared" ref="N124" si="46">IF(K124="","0",IF(K124="Pass",1,IF(K124="Fail",0,IF(K124="TBD",0,IF(K124="N/A (Please provide reason)",1)))))</f>
        <v>0</v>
      </c>
      <c r="O124" s="133">
        <f>IF(AND(D124="M",K124="N/A (Please provide reason)"),1,0)</f>
        <v>0</v>
      </c>
      <c r="P124" s="145">
        <f>IF(E124 = "YES",1,0)</f>
        <v>1</v>
      </c>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row>
    <row r="125" spans="1:129" ht="133.5" customHeight="1" x14ac:dyDescent="0.3">
      <c r="A125" s="123" t="s">
        <v>586</v>
      </c>
      <c r="B125" s="484"/>
      <c r="C125" s="466"/>
      <c r="D125" s="257" t="s">
        <v>256</v>
      </c>
      <c r="E125" s="455"/>
      <c r="F125" s="186" t="s">
        <v>1288</v>
      </c>
      <c r="G125" s="481" t="s">
        <v>1290</v>
      </c>
      <c r="H125" s="482"/>
      <c r="I125" s="126" t="s">
        <v>1291</v>
      </c>
      <c r="J125" s="126" t="s">
        <v>1292</v>
      </c>
      <c r="K125" s="185" t="s">
        <v>797</v>
      </c>
      <c r="L125" s="124"/>
      <c r="M125" s="124"/>
      <c r="N125" s="135">
        <f t="shared" ref="N125" si="47">IF(K125="","0",IF(K125="Pass",1,IF(K125="Fail",0,IF(K125="TBD",0,IF(K125="N/A (Please provide reason)",1)))))</f>
        <v>0</v>
      </c>
      <c r="O125" s="133">
        <f>IF(AND(D125="M",K125="N/A (Please provide reason)"),1,0)</f>
        <v>0</v>
      </c>
      <c r="P125" s="145">
        <f>IF(E125 = "YES",1,0)</f>
        <v>0</v>
      </c>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row>
    <row r="126" spans="1:129" ht="232.5" customHeight="1" x14ac:dyDescent="0.3">
      <c r="A126" s="123" t="s">
        <v>588</v>
      </c>
      <c r="B126" s="485"/>
      <c r="C126" s="442"/>
      <c r="D126" s="263" t="s">
        <v>298</v>
      </c>
      <c r="E126" s="456"/>
      <c r="F126" s="186" t="s">
        <v>1293</v>
      </c>
      <c r="G126" s="481" t="s">
        <v>1294</v>
      </c>
      <c r="H126" s="482"/>
      <c r="I126" s="126" t="s">
        <v>1295</v>
      </c>
      <c r="J126" s="126" t="s">
        <v>982</v>
      </c>
      <c r="K126" s="185" t="s">
        <v>797</v>
      </c>
      <c r="L126" s="124"/>
      <c r="M126" s="124"/>
      <c r="N126" s="135">
        <f t="shared" ref="N126:N127" si="48">IF(K126="","0",IF(K126="Pass",1,IF(K126="Fail",0,IF(K126="TBD",0,IF(K126="N/A (Please provide reason)",1)))))</f>
        <v>0</v>
      </c>
      <c r="O126" s="133">
        <f>IF(AND(D124="M",K126="N/A (Please provide reason)"),1,0)</f>
        <v>0</v>
      </c>
      <c r="P126" s="145">
        <f>IF(E124 = "YES",1,0)</f>
        <v>1</v>
      </c>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row>
    <row r="127" spans="1:129" ht="65.25" customHeight="1" x14ac:dyDescent="0.3">
      <c r="A127" s="123" t="s">
        <v>590</v>
      </c>
      <c r="B127" s="483" t="s">
        <v>591</v>
      </c>
      <c r="C127" s="441" t="s">
        <v>1296</v>
      </c>
      <c r="D127" s="445" t="s">
        <v>256</v>
      </c>
      <c r="E127" s="454" t="s">
        <v>208</v>
      </c>
      <c r="F127" s="441" t="s">
        <v>1297</v>
      </c>
      <c r="G127" s="481" t="s">
        <v>592</v>
      </c>
      <c r="H127" s="482"/>
      <c r="I127" s="126" t="s">
        <v>1298</v>
      </c>
      <c r="J127" s="441" t="s">
        <v>1299</v>
      </c>
      <c r="K127" s="185" t="s">
        <v>797</v>
      </c>
      <c r="L127" s="124"/>
      <c r="M127" s="124"/>
      <c r="N127" s="135">
        <f t="shared" si="48"/>
        <v>0</v>
      </c>
      <c r="O127" s="133">
        <f>IF(AND(D127="M",K127="N/A (Please provide reason)"),1,0)</f>
        <v>0</v>
      </c>
      <c r="P127" s="145">
        <f>IF(E127 = "YES",1,0)</f>
        <v>1</v>
      </c>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row>
    <row r="128" spans="1:129" ht="51" customHeight="1" x14ac:dyDescent="0.3">
      <c r="A128" s="123" t="s">
        <v>593</v>
      </c>
      <c r="B128" s="484"/>
      <c r="C128" s="466"/>
      <c r="D128" s="453"/>
      <c r="E128" s="455"/>
      <c r="F128" s="466"/>
      <c r="G128" s="481" t="s">
        <v>1300</v>
      </c>
      <c r="H128" s="482"/>
      <c r="I128" s="126" t="s">
        <v>1298</v>
      </c>
      <c r="J128" s="466"/>
      <c r="K128" s="185" t="s">
        <v>797</v>
      </c>
      <c r="L128" s="124"/>
      <c r="M128" s="124"/>
      <c r="N128" s="135">
        <f t="shared" ref="N128:N129" si="49">IF(K128="","0",IF(K128="Pass",1,IF(K128="Fail",0,IF(K128="TBD",0,IF(K128="N/A (Please provide reason)",1)))))</f>
        <v>0</v>
      </c>
      <c r="O128" s="133">
        <f>IF(AND(D127="M",K128="N/A (Please provide reason)"),1,0)</f>
        <v>0</v>
      </c>
      <c r="P128" s="145">
        <f>IF(E127 = "YES",1,0)</f>
        <v>1</v>
      </c>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row>
    <row r="129" spans="1:129" ht="79.5" customHeight="1" x14ac:dyDescent="0.3">
      <c r="A129" s="123" t="s">
        <v>595</v>
      </c>
      <c r="B129" s="485"/>
      <c r="C129" s="442"/>
      <c r="D129" s="446"/>
      <c r="E129" s="456"/>
      <c r="F129" s="442"/>
      <c r="G129" s="481" t="s">
        <v>1301</v>
      </c>
      <c r="H129" s="482"/>
      <c r="I129" s="126" t="s">
        <v>1302</v>
      </c>
      <c r="J129" s="442"/>
      <c r="K129" s="185" t="s">
        <v>797</v>
      </c>
      <c r="L129" s="124"/>
      <c r="M129" s="124"/>
      <c r="N129" s="135">
        <f t="shared" si="49"/>
        <v>0</v>
      </c>
      <c r="O129" s="133">
        <f>IF(AND(D127="M",K129="N/A (Please provide reason)"),1,0)</f>
        <v>0</v>
      </c>
      <c r="P129" s="145">
        <f>IF(E127 = "YES",1,0)</f>
        <v>1</v>
      </c>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row>
    <row r="130" spans="1:129" ht="168.75" customHeight="1" x14ac:dyDescent="0.3">
      <c r="A130" s="123" t="s">
        <v>597</v>
      </c>
      <c r="B130" s="437" t="s">
        <v>598</v>
      </c>
      <c r="C130" s="441" t="s">
        <v>1303</v>
      </c>
      <c r="D130" s="209" t="s">
        <v>319</v>
      </c>
      <c r="E130" s="302" t="s">
        <v>208</v>
      </c>
      <c r="F130" s="186" t="s">
        <v>1304</v>
      </c>
      <c r="G130" s="481" t="s">
        <v>1305</v>
      </c>
      <c r="H130" s="482"/>
      <c r="I130" s="126" t="s">
        <v>1306</v>
      </c>
      <c r="J130" s="126" t="s">
        <v>982</v>
      </c>
      <c r="K130" s="185" t="s">
        <v>797</v>
      </c>
      <c r="L130" s="124"/>
      <c r="M130" s="124"/>
      <c r="N130" s="135">
        <f t="shared" ref="N130:N151" si="50">IF(K130="","0",IF(K130="Pass",1,IF(K130="Fail",0,IF(K130="TBD",0,IF(K130="N/A (Please provide reason)",1)))))</f>
        <v>0</v>
      </c>
      <c r="O130" s="133">
        <f t="shared" ref="O130:O139" si="51">IF(AND(D130="M",K130="N/A (Please provide reason)"),1,0)</f>
        <v>0</v>
      </c>
      <c r="P130" s="145">
        <f t="shared" ref="P130:P139" si="52">IF(E130 = "YES",1,0)</f>
        <v>1</v>
      </c>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row>
    <row r="131" spans="1:129" ht="168.75" customHeight="1" x14ac:dyDescent="0.3">
      <c r="A131" s="123" t="s">
        <v>600</v>
      </c>
      <c r="B131" s="438"/>
      <c r="C131" s="442"/>
      <c r="D131" s="209" t="s">
        <v>319</v>
      </c>
      <c r="E131" s="302" t="s">
        <v>208</v>
      </c>
      <c r="F131" s="186" t="s">
        <v>1307</v>
      </c>
      <c r="G131" s="481" t="s">
        <v>1305</v>
      </c>
      <c r="H131" s="482"/>
      <c r="I131" s="126" t="s">
        <v>1306</v>
      </c>
      <c r="J131" s="126" t="s">
        <v>1308</v>
      </c>
      <c r="K131" s="185" t="s">
        <v>797</v>
      </c>
      <c r="L131" s="124"/>
      <c r="M131" s="124"/>
      <c r="N131" s="135">
        <f t="shared" ref="N131" si="53">IF(K131="","0",IF(K131="Pass",1,IF(K131="Fail",0,IF(K131="TBD",0,IF(K131="N/A (Please provide reason)",1)))))</f>
        <v>0</v>
      </c>
      <c r="O131" s="133">
        <f t="shared" si="51"/>
        <v>0</v>
      </c>
      <c r="P131" s="145">
        <f t="shared" si="52"/>
        <v>1</v>
      </c>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row>
    <row r="132" spans="1:129" ht="158.25" customHeight="1" x14ac:dyDescent="0.3">
      <c r="A132" s="123" t="s">
        <v>1309</v>
      </c>
      <c r="B132" s="261" t="s">
        <v>1310</v>
      </c>
      <c r="C132" s="124" t="s">
        <v>1311</v>
      </c>
      <c r="D132" s="125" t="s">
        <v>256</v>
      </c>
      <c r="E132" s="262" t="s">
        <v>208</v>
      </c>
      <c r="F132" s="186" t="s">
        <v>1312</v>
      </c>
      <c r="G132" s="481" t="s">
        <v>1313</v>
      </c>
      <c r="H132" s="482"/>
      <c r="I132" s="126" t="s">
        <v>1314</v>
      </c>
      <c r="J132" s="126" t="s">
        <v>1315</v>
      </c>
      <c r="K132" s="185" t="s">
        <v>797</v>
      </c>
      <c r="L132" s="124"/>
      <c r="M132" s="124"/>
      <c r="N132" s="135">
        <f t="shared" si="50"/>
        <v>0</v>
      </c>
      <c r="O132" s="133">
        <f t="shared" si="51"/>
        <v>0</v>
      </c>
      <c r="P132" s="145">
        <f t="shared" si="52"/>
        <v>1</v>
      </c>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row>
    <row r="133" spans="1:129" ht="72.599999999999994" customHeight="1" x14ac:dyDescent="0.3">
      <c r="A133" s="123" t="s">
        <v>602</v>
      </c>
      <c r="B133" s="305" t="s">
        <v>603</v>
      </c>
      <c r="C133" s="186" t="s">
        <v>1316</v>
      </c>
      <c r="D133" s="257" t="s">
        <v>256</v>
      </c>
      <c r="E133" s="302" t="s">
        <v>208</v>
      </c>
      <c r="F133" s="186" t="s">
        <v>1317</v>
      </c>
      <c r="G133" s="481" t="s">
        <v>1318</v>
      </c>
      <c r="H133" s="482"/>
      <c r="I133" s="126" t="s">
        <v>1319</v>
      </c>
      <c r="J133" s="126" t="s">
        <v>1320</v>
      </c>
      <c r="K133" s="185" t="s">
        <v>797</v>
      </c>
      <c r="L133" s="124"/>
      <c r="M133" s="124"/>
      <c r="N133" s="135">
        <f t="shared" ref="N133" si="54">IF(K133="","0",IF(K133="Pass",1,IF(K133="Fail",0,IF(K133="TBD",0,IF(K133="N/A (Please provide reason)",1)))))</f>
        <v>0</v>
      </c>
      <c r="O133" s="133">
        <f t="shared" si="51"/>
        <v>0</v>
      </c>
      <c r="P133" s="145">
        <f t="shared" si="52"/>
        <v>1</v>
      </c>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row>
    <row r="134" spans="1:129" ht="87.75" customHeight="1" x14ac:dyDescent="0.3">
      <c r="A134" s="123" t="s">
        <v>605</v>
      </c>
      <c r="B134" s="437" t="s">
        <v>606</v>
      </c>
      <c r="C134" s="441" t="s">
        <v>1321</v>
      </c>
      <c r="D134" s="257" t="s">
        <v>256</v>
      </c>
      <c r="E134" s="302" t="s">
        <v>208</v>
      </c>
      <c r="F134" s="186" t="s">
        <v>1304</v>
      </c>
      <c r="G134" s="481" t="s">
        <v>1322</v>
      </c>
      <c r="H134" s="482"/>
      <c r="I134" s="126" t="s">
        <v>1323</v>
      </c>
      <c r="J134" s="126" t="s">
        <v>982</v>
      </c>
      <c r="K134" s="185" t="s">
        <v>797</v>
      </c>
      <c r="L134" s="124"/>
      <c r="M134" s="124"/>
      <c r="N134" s="135">
        <f t="shared" si="50"/>
        <v>0</v>
      </c>
      <c r="O134" s="133">
        <f t="shared" si="51"/>
        <v>0</v>
      </c>
      <c r="P134" s="145">
        <f t="shared" si="52"/>
        <v>1</v>
      </c>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row>
    <row r="135" spans="1:129" ht="87.75" customHeight="1" x14ac:dyDescent="0.3">
      <c r="A135" s="123" t="s">
        <v>608</v>
      </c>
      <c r="B135" s="452"/>
      <c r="C135" s="466"/>
      <c r="D135" s="257" t="s">
        <v>256</v>
      </c>
      <c r="E135" s="302" t="s">
        <v>208</v>
      </c>
      <c r="F135" s="186" t="s">
        <v>1304</v>
      </c>
      <c r="G135" s="481" t="s">
        <v>1324</v>
      </c>
      <c r="H135" s="482"/>
      <c r="I135" s="126" t="s">
        <v>1923</v>
      </c>
      <c r="J135" s="126" t="s">
        <v>982</v>
      </c>
      <c r="K135" s="185" t="s">
        <v>797</v>
      </c>
      <c r="L135" s="124"/>
      <c r="M135" s="124"/>
      <c r="N135" s="135">
        <f t="shared" ref="N135" si="55">IF(K135="","0",IF(K135="Pass",1,IF(K135="Fail",0,IF(K135="TBD",0,IF(K135="N/A (Please provide reason)",1)))))</f>
        <v>0</v>
      </c>
      <c r="O135" s="133">
        <f t="shared" si="51"/>
        <v>0</v>
      </c>
      <c r="P135" s="145">
        <f t="shared" si="52"/>
        <v>1</v>
      </c>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row>
    <row r="136" spans="1:129" ht="87.75" customHeight="1" x14ac:dyDescent="0.3">
      <c r="A136" s="123" t="s">
        <v>610</v>
      </c>
      <c r="B136" s="452"/>
      <c r="C136" s="466"/>
      <c r="D136" s="257" t="s">
        <v>256</v>
      </c>
      <c r="E136" s="302" t="s">
        <v>208</v>
      </c>
      <c r="F136" s="186" t="s">
        <v>1325</v>
      </c>
      <c r="G136" s="481" t="s">
        <v>1322</v>
      </c>
      <c r="H136" s="482"/>
      <c r="I136" s="126" t="s">
        <v>1323</v>
      </c>
      <c r="J136" s="126" t="s">
        <v>998</v>
      </c>
      <c r="K136" s="185" t="s">
        <v>797</v>
      </c>
      <c r="L136" s="124"/>
      <c r="M136" s="124"/>
      <c r="N136" s="135">
        <f t="shared" ref="N136:N137" si="56">IF(K136="","0",IF(K136="Pass",1,IF(K136="Fail",0,IF(K136="TBD",0,IF(K136="N/A (Please provide reason)",1)))))</f>
        <v>0</v>
      </c>
      <c r="O136" s="133">
        <f t="shared" si="51"/>
        <v>0</v>
      </c>
      <c r="P136" s="145">
        <f t="shared" si="52"/>
        <v>1</v>
      </c>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row>
    <row r="137" spans="1:129" ht="87.75" customHeight="1" x14ac:dyDescent="0.3">
      <c r="A137" s="123" t="s">
        <v>612</v>
      </c>
      <c r="B137" s="438"/>
      <c r="C137" s="442"/>
      <c r="D137" s="257" t="s">
        <v>256</v>
      </c>
      <c r="E137" s="302" t="s">
        <v>208</v>
      </c>
      <c r="F137" s="186" t="s">
        <v>1325</v>
      </c>
      <c r="G137" s="481" t="s">
        <v>1326</v>
      </c>
      <c r="H137" s="482"/>
      <c r="I137" s="126" t="s">
        <v>1924</v>
      </c>
      <c r="J137" s="126" t="s">
        <v>998</v>
      </c>
      <c r="K137" s="185" t="s">
        <v>797</v>
      </c>
      <c r="L137" s="124"/>
      <c r="M137" s="124"/>
      <c r="N137" s="135">
        <f t="shared" si="56"/>
        <v>0</v>
      </c>
      <c r="O137" s="133">
        <f t="shared" si="51"/>
        <v>0</v>
      </c>
      <c r="P137" s="145">
        <f t="shared" si="52"/>
        <v>1</v>
      </c>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row>
    <row r="138" spans="1:129" ht="78" customHeight="1" x14ac:dyDescent="0.3">
      <c r="A138" s="123" t="s">
        <v>614</v>
      </c>
      <c r="B138" s="261" t="s">
        <v>615</v>
      </c>
      <c r="C138" s="124" t="s">
        <v>1327</v>
      </c>
      <c r="D138" s="189" t="s">
        <v>307</v>
      </c>
      <c r="E138" s="262" t="s">
        <v>208</v>
      </c>
      <c r="F138" s="186" t="s">
        <v>1328</v>
      </c>
      <c r="G138" s="481" t="s">
        <v>607</v>
      </c>
      <c r="H138" s="482"/>
      <c r="I138" s="126" t="s">
        <v>1329</v>
      </c>
      <c r="J138" s="126" t="s">
        <v>982</v>
      </c>
      <c r="K138" s="185" t="s">
        <v>797</v>
      </c>
      <c r="L138" s="124"/>
      <c r="M138" s="124"/>
      <c r="N138" s="135">
        <f t="shared" si="50"/>
        <v>0</v>
      </c>
      <c r="O138" s="133">
        <f t="shared" si="51"/>
        <v>0</v>
      </c>
      <c r="P138" s="145">
        <f t="shared" si="52"/>
        <v>1</v>
      </c>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row>
    <row r="139" spans="1:129" ht="164.25" customHeight="1" x14ac:dyDescent="0.3">
      <c r="A139" s="123" t="s">
        <v>616</v>
      </c>
      <c r="B139" s="437" t="s">
        <v>617</v>
      </c>
      <c r="C139" s="441" t="s">
        <v>1330</v>
      </c>
      <c r="D139" s="445" t="s">
        <v>256</v>
      </c>
      <c r="E139" s="454" t="s">
        <v>208</v>
      </c>
      <c r="F139" s="186" t="s">
        <v>1304</v>
      </c>
      <c r="G139" s="481" t="s">
        <v>1331</v>
      </c>
      <c r="H139" s="482"/>
      <c r="I139" s="126" t="s">
        <v>1332</v>
      </c>
      <c r="J139" s="126" t="s">
        <v>982</v>
      </c>
      <c r="K139" s="185" t="s">
        <v>797</v>
      </c>
      <c r="L139" s="124"/>
      <c r="M139" s="124"/>
      <c r="N139" s="135">
        <f t="shared" si="50"/>
        <v>0</v>
      </c>
      <c r="O139" s="133">
        <f t="shared" si="51"/>
        <v>0</v>
      </c>
      <c r="P139" s="145">
        <f t="shared" si="52"/>
        <v>1</v>
      </c>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row>
    <row r="140" spans="1:129" ht="130.5" customHeight="1" x14ac:dyDescent="0.3">
      <c r="A140" s="123" t="s">
        <v>619</v>
      </c>
      <c r="B140" s="452"/>
      <c r="C140" s="466"/>
      <c r="D140" s="453"/>
      <c r="E140" s="455"/>
      <c r="F140" s="186" t="s">
        <v>1333</v>
      </c>
      <c r="G140" s="481" t="s">
        <v>1925</v>
      </c>
      <c r="H140" s="482"/>
      <c r="I140" s="126" t="s">
        <v>1334</v>
      </c>
      <c r="J140" s="126" t="s">
        <v>982</v>
      </c>
      <c r="K140" s="185" t="s">
        <v>797</v>
      </c>
      <c r="L140" s="124"/>
      <c r="M140" s="124"/>
      <c r="N140" s="135">
        <f t="shared" ref="N140:N141" si="57">IF(K140="","0",IF(K140="Pass",1,IF(K140="Fail",0,IF(K140="TBD",0,IF(K140="N/A (Please provide reason)",1)))))</f>
        <v>0</v>
      </c>
      <c r="O140" s="133">
        <f>IF(AND(D139="M",K140="N/A (Please provide reason)"),1,0)</f>
        <v>0</v>
      </c>
      <c r="P140" s="145">
        <f>IF(E139 = "YES",1,0)</f>
        <v>1</v>
      </c>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row>
    <row r="141" spans="1:129" ht="108" customHeight="1" x14ac:dyDescent="0.3">
      <c r="A141" s="123" t="s">
        <v>621</v>
      </c>
      <c r="B141" s="452"/>
      <c r="C141" s="466"/>
      <c r="D141" s="453"/>
      <c r="E141" s="455"/>
      <c r="F141" s="186" t="s">
        <v>1325</v>
      </c>
      <c r="G141" s="481" t="s">
        <v>1335</v>
      </c>
      <c r="H141" s="482"/>
      <c r="I141" s="126" t="s">
        <v>1336</v>
      </c>
      <c r="J141" s="126" t="s">
        <v>1337</v>
      </c>
      <c r="K141" s="185" t="s">
        <v>797</v>
      </c>
      <c r="L141" s="124"/>
      <c r="M141" s="124"/>
      <c r="N141" s="135">
        <f t="shared" si="57"/>
        <v>0</v>
      </c>
      <c r="O141" s="133">
        <f>IF(AND(D139="M",K141="N/A (Please provide reason)"),1,0)</f>
        <v>0</v>
      </c>
      <c r="P141" s="145">
        <f>IF(E139 = "YES",1,0)</f>
        <v>1</v>
      </c>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row>
    <row r="142" spans="1:129" ht="127.5" customHeight="1" x14ac:dyDescent="0.3">
      <c r="A142" s="123" t="s">
        <v>623</v>
      </c>
      <c r="B142" s="438"/>
      <c r="C142" s="442"/>
      <c r="D142" s="446"/>
      <c r="E142" s="456"/>
      <c r="F142" s="186" t="s">
        <v>1325</v>
      </c>
      <c r="G142" s="481" t="s">
        <v>1926</v>
      </c>
      <c r="H142" s="482"/>
      <c r="I142" s="126" t="s">
        <v>1338</v>
      </c>
      <c r="J142" s="126" t="s">
        <v>1337</v>
      </c>
      <c r="K142" s="185" t="s">
        <v>797</v>
      </c>
      <c r="L142" s="124"/>
      <c r="M142" s="124"/>
      <c r="N142" s="135">
        <f t="shared" si="50"/>
        <v>0</v>
      </c>
      <c r="O142" s="133">
        <f>IF(AND(D139="M",K142="N/A (Please provide reason)"),1,0)</f>
        <v>0</v>
      </c>
      <c r="P142" s="145">
        <f>IF(E139 = "YES",1,0)</f>
        <v>1</v>
      </c>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row>
    <row r="143" spans="1:129" ht="142.5" customHeight="1" x14ac:dyDescent="0.3">
      <c r="A143" s="123" t="s">
        <v>625</v>
      </c>
      <c r="B143" s="437" t="s">
        <v>626</v>
      </c>
      <c r="C143" s="441" t="s">
        <v>1339</v>
      </c>
      <c r="D143" s="445" t="s">
        <v>256</v>
      </c>
      <c r="E143" s="454" t="s">
        <v>208</v>
      </c>
      <c r="F143" s="186" t="s">
        <v>1340</v>
      </c>
      <c r="G143" s="481" t="s">
        <v>1341</v>
      </c>
      <c r="H143" s="482"/>
      <c r="I143" s="126" t="s">
        <v>1342</v>
      </c>
      <c r="J143" s="126" t="s">
        <v>1343</v>
      </c>
      <c r="K143" s="185" t="s">
        <v>797</v>
      </c>
      <c r="L143" s="124"/>
      <c r="M143" s="124"/>
      <c r="N143" s="135">
        <f t="shared" si="50"/>
        <v>0</v>
      </c>
      <c r="O143" s="133">
        <f>IF(AND(D143="M",K143="N/A (Please provide reason)"),1,0)</f>
        <v>0</v>
      </c>
      <c r="P143" s="145">
        <f>IF(E143 = "YES",1,0)</f>
        <v>1</v>
      </c>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row>
    <row r="144" spans="1:129" ht="142.5" customHeight="1" x14ac:dyDescent="0.3">
      <c r="A144" s="123" t="s">
        <v>628</v>
      </c>
      <c r="B144" s="438"/>
      <c r="C144" s="442"/>
      <c r="D144" s="446"/>
      <c r="E144" s="456"/>
      <c r="F144" s="186" t="s">
        <v>1344</v>
      </c>
      <c r="G144" s="481" t="s">
        <v>1341</v>
      </c>
      <c r="H144" s="482"/>
      <c r="I144" s="126" t="s">
        <v>1345</v>
      </c>
      <c r="J144" s="126" t="s">
        <v>1346</v>
      </c>
      <c r="K144" s="185" t="s">
        <v>797</v>
      </c>
      <c r="L144" s="124"/>
      <c r="M144" s="124"/>
      <c r="N144" s="135">
        <f t="shared" ref="N144" si="58">IF(K144="","0",IF(K144="Pass",1,IF(K144="Fail",0,IF(K144="TBD",0,IF(K144="N/A (Please provide reason)",1)))))</f>
        <v>0</v>
      </c>
      <c r="O144" s="133">
        <f>IF(AND(D143="M",K144="N/A (Please provide reason)"),1,0)</f>
        <v>0</v>
      </c>
      <c r="P144" s="145">
        <f>IF(E143 = "YES",1,0)</f>
        <v>1</v>
      </c>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row>
    <row r="145" spans="1:129" ht="93" customHeight="1" x14ac:dyDescent="0.3">
      <c r="A145" s="123" t="s">
        <v>630</v>
      </c>
      <c r="B145" s="140" t="s">
        <v>631</v>
      </c>
      <c r="C145" s="124" t="s">
        <v>1347</v>
      </c>
      <c r="D145" s="125" t="s">
        <v>256</v>
      </c>
      <c r="E145" s="262" t="s">
        <v>208</v>
      </c>
      <c r="F145" s="186" t="s">
        <v>1304</v>
      </c>
      <c r="G145" s="481" t="s">
        <v>1348</v>
      </c>
      <c r="H145" s="482"/>
      <c r="I145" s="126" t="s">
        <v>1349</v>
      </c>
      <c r="J145" s="126" t="s">
        <v>1350</v>
      </c>
      <c r="K145" s="185" t="s">
        <v>797</v>
      </c>
      <c r="L145" s="124"/>
      <c r="M145" s="124"/>
      <c r="N145" s="135">
        <f t="shared" si="50"/>
        <v>0</v>
      </c>
      <c r="O145" s="133">
        <f>IF(AND(D145="M",K145="N/A (Please provide reason)"),1,0)</f>
        <v>0</v>
      </c>
      <c r="P145" s="145">
        <f>IF(E145 = "YES",1,0)</f>
        <v>1</v>
      </c>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row>
    <row r="146" spans="1:129" ht="138.75" customHeight="1" x14ac:dyDescent="0.3">
      <c r="A146" s="123" t="s">
        <v>633</v>
      </c>
      <c r="B146" s="291" t="s">
        <v>634</v>
      </c>
      <c r="C146" s="186" t="s">
        <v>1351</v>
      </c>
      <c r="D146" s="257" t="s">
        <v>256</v>
      </c>
      <c r="E146" s="302" t="s">
        <v>208</v>
      </c>
      <c r="F146" s="186" t="s">
        <v>1352</v>
      </c>
      <c r="G146" s="481" t="s">
        <v>1353</v>
      </c>
      <c r="H146" s="482"/>
      <c r="I146" s="126" t="s">
        <v>1354</v>
      </c>
      <c r="J146" s="186" t="s">
        <v>1350</v>
      </c>
      <c r="K146" s="185" t="s">
        <v>797</v>
      </c>
      <c r="L146" s="124"/>
      <c r="M146" s="124"/>
      <c r="N146" s="135">
        <f t="shared" si="50"/>
        <v>0</v>
      </c>
      <c r="O146" s="133">
        <f>IF(AND(D146="M",K146="N/A (Please provide reason)"),1,0)</f>
        <v>0</v>
      </c>
      <c r="P146" s="145">
        <f>IF(E146 = "YES",1,0)</f>
        <v>1</v>
      </c>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row>
    <row r="147" spans="1:129" ht="203.25" customHeight="1" x14ac:dyDescent="0.3">
      <c r="A147" s="123" t="s">
        <v>636</v>
      </c>
      <c r="B147" s="437" t="s">
        <v>637</v>
      </c>
      <c r="C147" s="441" t="s">
        <v>1355</v>
      </c>
      <c r="D147" s="445" t="s">
        <v>256</v>
      </c>
      <c r="E147" s="454" t="s">
        <v>208</v>
      </c>
      <c r="F147" s="186" t="s">
        <v>1328</v>
      </c>
      <c r="G147" s="481" t="s">
        <v>1356</v>
      </c>
      <c r="H147" s="482"/>
      <c r="I147" s="126" t="s">
        <v>1357</v>
      </c>
      <c r="J147" s="441" t="s">
        <v>1358</v>
      </c>
      <c r="K147" s="185" t="s">
        <v>797</v>
      </c>
      <c r="L147" s="124"/>
      <c r="M147" s="124"/>
      <c r="N147" s="135">
        <f t="shared" si="50"/>
        <v>0</v>
      </c>
      <c r="O147" s="133">
        <f>IF(AND(D147="M",K147="N/A (Please provide reason)"),1,0)</f>
        <v>0</v>
      </c>
      <c r="P147" s="145">
        <f>IF(E147 = "YES",1,0)</f>
        <v>1</v>
      </c>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row>
    <row r="148" spans="1:129" ht="198.75" customHeight="1" x14ac:dyDescent="0.3">
      <c r="A148" s="123" t="s">
        <v>639</v>
      </c>
      <c r="B148" s="452"/>
      <c r="C148" s="466"/>
      <c r="D148" s="453"/>
      <c r="E148" s="455"/>
      <c r="F148" s="186" t="s">
        <v>1359</v>
      </c>
      <c r="G148" s="481" t="s">
        <v>1360</v>
      </c>
      <c r="H148" s="482"/>
      <c r="I148" s="126" t="s">
        <v>1361</v>
      </c>
      <c r="J148" s="466"/>
      <c r="K148" s="185" t="s">
        <v>797</v>
      </c>
      <c r="L148" s="124"/>
      <c r="M148" s="124"/>
      <c r="N148" s="135">
        <f t="shared" si="50"/>
        <v>0</v>
      </c>
      <c r="O148" s="133">
        <f>IF(AND(D147="M",K148="N/A (Please provide reason)"),1,0)</f>
        <v>0</v>
      </c>
      <c r="P148" s="145">
        <f>IF(E147 = "YES",1,0)</f>
        <v>1</v>
      </c>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row>
    <row r="149" spans="1:129" ht="190.5" customHeight="1" x14ac:dyDescent="0.3">
      <c r="A149" s="123" t="s">
        <v>641</v>
      </c>
      <c r="B149" s="452"/>
      <c r="C149" s="466"/>
      <c r="D149" s="453"/>
      <c r="E149" s="455"/>
      <c r="F149" s="186" t="s">
        <v>1362</v>
      </c>
      <c r="G149" s="481" t="s">
        <v>1363</v>
      </c>
      <c r="H149" s="482"/>
      <c r="I149" s="126" t="s">
        <v>1364</v>
      </c>
      <c r="J149" s="466"/>
      <c r="K149" s="185" t="s">
        <v>797</v>
      </c>
      <c r="L149" s="124"/>
      <c r="M149" s="124"/>
      <c r="N149" s="135">
        <f t="shared" si="50"/>
        <v>0</v>
      </c>
      <c r="O149" s="133">
        <f>IF(AND(D147="M",K149="N/A (Please provide reason)"),1,0)</f>
        <v>0</v>
      </c>
      <c r="P149" s="145">
        <f>IF(E147 = "YES",1,0)</f>
        <v>1</v>
      </c>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row>
    <row r="150" spans="1:129" ht="243" customHeight="1" x14ac:dyDescent="0.3">
      <c r="A150" s="123" t="s">
        <v>643</v>
      </c>
      <c r="B150" s="452"/>
      <c r="C150" s="466"/>
      <c r="D150" s="453"/>
      <c r="E150" s="455"/>
      <c r="F150" s="186" t="s">
        <v>1365</v>
      </c>
      <c r="G150" s="481" t="s">
        <v>1366</v>
      </c>
      <c r="H150" s="482"/>
      <c r="I150" s="126" t="s">
        <v>1367</v>
      </c>
      <c r="J150" s="466"/>
      <c r="K150" s="185" t="s">
        <v>797</v>
      </c>
      <c r="L150" s="124"/>
      <c r="M150" s="124"/>
      <c r="N150" s="135">
        <f t="shared" si="50"/>
        <v>0</v>
      </c>
      <c r="O150" s="133">
        <f>IF(AND(D147="M",K150="N/A (Please provide reason)"),1,0)</f>
        <v>0</v>
      </c>
      <c r="P150" s="145">
        <f>IF(E147 = "YES",1,0)</f>
        <v>1</v>
      </c>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row>
    <row r="151" spans="1:129" ht="409.35" customHeight="1" x14ac:dyDescent="0.3">
      <c r="A151" s="486" t="s">
        <v>645</v>
      </c>
      <c r="B151" s="437" t="s">
        <v>646</v>
      </c>
      <c r="C151" s="441" t="s">
        <v>1368</v>
      </c>
      <c r="D151" s="445" t="s">
        <v>256</v>
      </c>
      <c r="E151" s="454" t="s">
        <v>208</v>
      </c>
      <c r="F151" s="441" t="s">
        <v>1369</v>
      </c>
      <c r="G151" s="489" t="s">
        <v>1370</v>
      </c>
      <c r="H151" s="490"/>
      <c r="I151" s="441" t="s">
        <v>1371</v>
      </c>
      <c r="J151" s="441" t="s">
        <v>1372</v>
      </c>
      <c r="K151" s="473" t="s">
        <v>797</v>
      </c>
      <c r="L151" s="473"/>
      <c r="M151" s="473"/>
      <c r="N151" s="478">
        <f t="shared" si="50"/>
        <v>0</v>
      </c>
      <c r="O151" s="491">
        <f>IF(AND(D151="M",K151="N/A (Please provide reason)"),1,0)</f>
        <v>0</v>
      </c>
      <c r="P151" s="470">
        <f>IF(E151 = "YES",1,0)</f>
        <v>1</v>
      </c>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row>
    <row r="152" spans="1:129" ht="128.25" customHeight="1" x14ac:dyDescent="0.3">
      <c r="A152" s="487"/>
      <c r="B152" s="452"/>
      <c r="C152" s="466"/>
      <c r="D152" s="453"/>
      <c r="E152" s="455"/>
      <c r="F152" s="466"/>
      <c r="G152" s="494"/>
      <c r="H152" s="495"/>
      <c r="I152" s="466"/>
      <c r="J152" s="466"/>
      <c r="K152" s="474"/>
      <c r="L152" s="474"/>
      <c r="M152" s="474"/>
      <c r="N152" s="479"/>
      <c r="O152" s="492"/>
      <c r="P152" s="471"/>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row>
    <row r="153" spans="1:129" ht="390" customHeight="1" x14ac:dyDescent="0.3">
      <c r="A153" s="488"/>
      <c r="B153" s="452"/>
      <c r="C153" s="466"/>
      <c r="D153" s="446"/>
      <c r="E153" s="456"/>
      <c r="F153" s="442"/>
      <c r="G153" s="496"/>
      <c r="H153" s="497"/>
      <c r="I153" s="343" t="s">
        <v>1373</v>
      </c>
      <c r="J153" s="442"/>
      <c r="K153" s="475"/>
      <c r="L153" s="475"/>
      <c r="M153" s="475"/>
      <c r="N153" s="480"/>
      <c r="O153" s="493"/>
      <c r="P153" s="472"/>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row>
    <row r="154" spans="1:129" ht="297" customHeight="1" x14ac:dyDescent="0.3">
      <c r="A154" s="337" t="s">
        <v>648</v>
      </c>
      <c r="B154" s="452"/>
      <c r="C154" s="466"/>
      <c r="D154" s="257" t="s">
        <v>256</v>
      </c>
      <c r="E154" s="302" t="s">
        <v>208</v>
      </c>
      <c r="F154" s="186" t="s">
        <v>1374</v>
      </c>
      <c r="G154" s="489" t="s">
        <v>1375</v>
      </c>
      <c r="H154" s="490"/>
      <c r="I154" s="186" t="s">
        <v>1376</v>
      </c>
      <c r="J154" s="186" t="s">
        <v>1377</v>
      </c>
      <c r="K154" s="279" t="s">
        <v>797</v>
      </c>
      <c r="L154" s="279"/>
      <c r="M154" s="279"/>
      <c r="N154" s="269">
        <f t="shared" ref="N154" si="59">IF(K154="","0",IF(K154="Pass",1,IF(K154="Fail",0,IF(K154="TBD",0,IF(K154="N/A (Please provide reason)",1)))))</f>
        <v>0</v>
      </c>
      <c r="O154" s="268">
        <f>IF(AND(D151="M",K154="N/A (Please provide reason)"),1,0)</f>
        <v>0</v>
      </c>
      <c r="P154" s="256">
        <f>IF(E151 = "YES",1,0)</f>
        <v>1</v>
      </c>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row>
    <row r="155" spans="1:129" ht="13.8" x14ac:dyDescent="0.3">
      <c r="A155" s="370" t="s">
        <v>1378</v>
      </c>
      <c r="B155" s="183"/>
      <c r="C155" s="182"/>
      <c r="D155" s="181"/>
      <c r="E155" s="181"/>
      <c r="F155" s="181"/>
      <c r="G155" s="181"/>
      <c r="H155" s="181"/>
      <c r="I155" s="181"/>
      <c r="J155" s="181"/>
      <c r="K155" s="181"/>
      <c r="L155" s="181"/>
      <c r="M155" s="181"/>
      <c r="N155" s="143"/>
      <c r="O155" s="143"/>
      <c r="P155" s="143"/>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row>
    <row r="156" spans="1:129" ht="13.8" x14ac:dyDescent="0.3">
      <c r="A156" s="370" t="s">
        <v>1379</v>
      </c>
      <c r="B156" s="183"/>
      <c r="C156" s="182"/>
      <c r="D156" s="181"/>
      <c r="E156" s="181"/>
      <c r="F156" s="181"/>
      <c r="G156" s="181"/>
      <c r="H156" s="181"/>
      <c r="I156" s="181"/>
      <c r="J156" s="181"/>
      <c r="K156" s="181"/>
      <c r="L156" s="181"/>
      <c r="M156" s="181"/>
      <c r="N156" s="143"/>
      <c r="O156" s="143"/>
      <c r="P156" s="143"/>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row>
    <row r="157" spans="1:129" ht="115.2" x14ac:dyDescent="0.3">
      <c r="A157" s="123" t="s">
        <v>650</v>
      </c>
      <c r="B157" s="291" t="s">
        <v>651</v>
      </c>
      <c r="C157" s="186" t="s">
        <v>1380</v>
      </c>
      <c r="D157" s="257" t="s">
        <v>256</v>
      </c>
      <c r="E157" s="302" t="s">
        <v>208</v>
      </c>
      <c r="F157" s="124" t="s">
        <v>1381</v>
      </c>
      <c r="G157" s="481" t="s">
        <v>652</v>
      </c>
      <c r="H157" s="482"/>
      <c r="I157" s="126" t="s">
        <v>1382</v>
      </c>
      <c r="J157" s="126" t="s">
        <v>1383</v>
      </c>
      <c r="K157" s="185" t="s">
        <v>797</v>
      </c>
      <c r="L157" s="124"/>
      <c r="M157" s="124"/>
      <c r="N157" s="135">
        <f t="shared" ref="N157" si="60">IF(K157="","0",IF(K157="Pass",1,IF(K157="Fail",0,IF(K157="TBD",0,IF(K157="N/A (Please provide reason)",1)))))</f>
        <v>0</v>
      </c>
      <c r="O157" s="133">
        <f t="shared" ref="O157:O162" si="61">IF(AND(D157="M",K157="N/A (Please provide reason)"),1,0)</f>
        <v>0</v>
      </c>
      <c r="P157" s="145">
        <f t="shared" ref="P157:P162" si="62">IF(E157 = "YES",1,0)</f>
        <v>1</v>
      </c>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row>
    <row r="158" spans="1:129" ht="116.25" customHeight="1" x14ac:dyDescent="0.3">
      <c r="A158" s="123" t="s">
        <v>653</v>
      </c>
      <c r="B158" s="291" t="s">
        <v>654</v>
      </c>
      <c r="C158" s="201" t="s">
        <v>1384</v>
      </c>
      <c r="D158" s="257" t="s">
        <v>256</v>
      </c>
      <c r="E158" s="302" t="s">
        <v>208</v>
      </c>
      <c r="F158" s="124" t="s">
        <v>1385</v>
      </c>
      <c r="G158" s="481" t="s">
        <v>1386</v>
      </c>
      <c r="H158" s="482"/>
      <c r="I158" s="126" t="s">
        <v>1387</v>
      </c>
      <c r="J158" s="126" t="s">
        <v>982</v>
      </c>
      <c r="K158" s="185" t="s">
        <v>797</v>
      </c>
      <c r="L158" s="124"/>
      <c r="M158" s="124"/>
      <c r="N158" s="135">
        <f t="shared" ref="N158" si="63">IF(K158="","0",IF(K158="Pass",1,IF(K158="Fail",0,IF(K158="TBD",0,IF(K158="N/A (Please provide reason)",1)))))</f>
        <v>0</v>
      </c>
      <c r="O158" s="133">
        <f t="shared" si="61"/>
        <v>0</v>
      </c>
      <c r="P158" s="145">
        <f t="shared" si="62"/>
        <v>1</v>
      </c>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row>
    <row r="159" spans="1:129" ht="100.8" x14ac:dyDescent="0.3">
      <c r="A159" s="123" t="s">
        <v>656</v>
      </c>
      <c r="B159" s="291" t="s">
        <v>657</v>
      </c>
      <c r="C159" s="186" t="s">
        <v>1388</v>
      </c>
      <c r="D159" s="209" t="s">
        <v>319</v>
      </c>
      <c r="E159" s="302" t="s">
        <v>208</v>
      </c>
      <c r="F159" s="124" t="s">
        <v>1389</v>
      </c>
      <c r="G159" s="481" t="s">
        <v>658</v>
      </c>
      <c r="H159" s="482"/>
      <c r="I159" s="126" t="s">
        <v>1390</v>
      </c>
      <c r="J159" s="126" t="s">
        <v>1391</v>
      </c>
      <c r="K159" s="185" t="s">
        <v>797</v>
      </c>
      <c r="L159" s="124"/>
      <c r="M159" s="124"/>
      <c r="N159" s="135">
        <f t="shared" ref="N159:N162" si="64">IF(K159="","0",IF(K159="Pass",1,IF(K159="Fail",0,IF(K159="TBD",0,IF(K159="N/A (Please provide reason)",1)))))</f>
        <v>0</v>
      </c>
      <c r="O159" s="133">
        <f t="shared" si="61"/>
        <v>0</v>
      </c>
      <c r="P159" s="145">
        <f t="shared" si="62"/>
        <v>1</v>
      </c>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row>
    <row r="160" spans="1:129" ht="86.4" x14ac:dyDescent="0.3">
      <c r="A160" s="123" t="s">
        <v>659</v>
      </c>
      <c r="B160" s="291" t="s">
        <v>660</v>
      </c>
      <c r="C160" s="186" t="s">
        <v>1392</v>
      </c>
      <c r="D160" s="209" t="s">
        <v>319</v>
      </c>
      <c r="E160" s="302" t="s">
        <v>208</v>
      </c>
      <c r="F160" s="124" t="s">
        <v>1393</v>
      </c>
      <c r="G160" s="481" t="s">
        <v>1394</v>
      </c>
      <c r="H160" s="482"/>
      <c r="I160" s="126" t="s">
        <v>1395</v>
      </c>
      <c r="J160" s="126" t="s">
        <v>1396</v>
      </c>
      <c r="K160" s="185" t="s">
        <v>797</v>
      </c>
      <c r="L160" s="124"/>
      <c r="M160" s="124"/>
      <c r="N160" s="135">
        <f t="shared" si="64"/>
        <v>0</v>
      </c>
      <c r="O160" s="133">
        <f t="shared" si="61"/>
        <v>0</v>
      </c>
      <c r="P160" s="145">
        <f t="shared" si="62"/>
        <v>1</v>
      </c>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row>
    <row r="161" spans="1:129" ht="131.25" customHeight="1" x14ac:dyDescent="0.3">
      <c r="A161" s="123" t="s">
        <v>662</v>
      </c>
      <c r="B161" s="291" t="s">
        <v>663</v>
      </c>
      <c r="C161" s="186" t="s">
        <v>1397</v>
      </c>
      <c r="D161" s="257" t="s">
        <v>256</v>
      </c>
      <c r="E161" s="302" t="s">
        <v>208</v>
      </c>
      <c r="F161" s="186" t="s">
        <v>1398</v>
      </c>
      <c r="G161" s="481" t="s">
        <v>664</v>
      </c>
      <c r="H161" s="482"/>
      <c r="I161" s="137" t="s">
        <v>1399</v>
      </c>
      <c r="J161" s="186" t="s">
        <v>1400</v>
      </c>
      <c r="K161" s="185" t="s">
        <v>797</v>
      </c>
      <c r="L161" s="124"/>
      <c r="M161" s="124"/>
      <c r="N161" s="135">
        <f t="shared" si="64"/>
        <v>0</v>
      </c>
      <c r="O161" s="133">
        <f t="shared" si="61"/>
        <v>0</v>
      </c>
      <c r="P161" s="145">
        <f t="shared" si="62"/>
        <v>1</v>
      </c>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row>
    <row r="162" spans="1:129" ht="131.25" customHeight="1" x14ac:dyDescent="0.3">
      <c r="A162" s="123" t="s">
        <v>665</v>
      </c>
      <c r="B162" s="291" t="s">
        <v>666</v>
      </c>
      <c r="C162" s="186" t="s">
        <v>1401</v>
      </c>
      <c r="D162" s="209" t="s">
        <v>319</v>
      </c>
      <c r="E162" s="302" t="s">
        <v>208</v>
      </c>
      <c r="F162" s="186" t="s">
        <v>1402</v>
      </c>
      <c r="G162" s="481" t="s">
        <v>1403</v>
      </c>
      <c r="H162" s="482"/>
      <c r="I162" s="186" t="s">
        <v>1404</v>
      </c>
      <c r="J162" s="186" t="s">
        <v>1405</v>
      </c>
      <c r="K162" s="185" t="s">
        <v>797</v>
      </c>
      <c r="L162" s="124"/>
      <c r="M162" s="124"/>
      <c r="N162" s="135">
        <f t="shared" si="64"/>
        <v>0</v>
      </c>
      <c r="O162" s="133">
        <f t="shared" si="61"/>
        <v>0</v>
      </c>
      <c r="P162" s="145">
        <f t="shared" si="62"/>
        <v>1</v>
      </c>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row>
    <row r="163" spans="1:129" ht="15.75" customHeight="1" x14ac:dyDescent="0.3">
      <c r="A163" s="370" t="s">
        <v>1406</v>
      </c>
      <c r="B163" s="183"/>
      <c r="C163" s="182"/>
      <c r="D163" s="181"/>
      <c r="E163" s="181"/>
      <c r="F163" s="181"/>
      <c r="G163" s="181"/>
      <c r="H163" s="181"/>
      <c r="I163" s="181"/>
      <c r="J163" s="181"/>
      <c r="K163" s="181"/>
      <c r="L163" s="181"/>
      <c r="M163" s="181"/>
      <c r="N163" s="143"/>
      <c r="O163" s="143"/>
      <c r="P163" s="143"/>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row>
    <row r="164" spans="1:129" ht="13.8" x14ac:dyDescent="0.3">
      <c r="A164" s="36"/>
      <c r="B164" s="36"/>
      <c r="C164" s="40"/>
      <c r="D164" s="36"/>
      <c r="E164" s="36"/>
      <c r="F164" s="36"/>
      <c r="G164" s="36"/>
      <c r="H164" s="36"/>
      <c r="I164" s="36"/>
      <c r="J164" s="36"/>
      <c r="K164" s="36"/>
      <c r="L164" s="36"/>
      <c r="M164" s="36"/>
      <c r="N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row>
    <row r="165" spans="1:129" ht="13.8" x14ac:dyDescent="0.3">
      <c r="A165" s="34"/>
      <c r="B165" s="34"/>
      <c r="C165" s="113"/>
      <c r="D165" s="34"/>
      <c r="E165" s="34"/>
      <c r="F165" s="34"/>
      <c r="G165" s="34"/>
      <c r="H165" s="34"/>
      <c r="I165" s="34"/>
      <c r="J165" s="34"/>
      <c r="K165" s="192" t="s">
        <v>879</v>
      </c>
      <c r="L165" s="152" t="s">
        <v>66</v>
      </c>
      <c r="M165" s="39"/>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row>
    <row r="166" spans="1:129" ht="27.6" customHeight="1" x14ac:dyDescent="0.3">
      <c r="A166" s="117"/>
      <c r="B166" s="88"/>
      <c r="C166" s="89"/>
      <c r="D166" s="88"/>
      <c r="E166" s="88"/>
      <c r="F166" s="117"/>
      <c r="G166" s="88"/>
      <c r="H166" s="88"/>
      <c r="I166" s="88"/>
      <c r="J166" s="88"/>
      <c r="K166" s="193" t="s">
        <v>797</v>
      </c>
      <c r="L166" s="91" t="s">
        <v>880</v>
      </c>
      <c r="M166" s="194">
        <f>SUM(M167:M168)</f>
        <v>133</v>
      </c>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row>
    <row r="167" spans="1:129" x14ac:dyDescent="0.3">
      <c r="A167" s="117"/>
      <c r="B167" s="88"/>
      <c r="C167" s="89"/>
      <c r="D167" s="88"/>
      <c r="E167" s="88"/>
      <c r="F167" s="117"/>
      <c r="G167" s="88"/>
      <c r="H167" s="88"/>
      <c r="I167" s="88"/>
      <c r="J167" s="88"/>
      <c r="K167" s="195" t="s">
        <v>882</v>
      </c>
      <c r="L167" s="91" t="s">
        <v>881</v>
      </c>
      <c r="M167" s="194">
        <f>COUNTIFS(N1:N163,0,P1:P163,1)</f>
        <v>133</v>
      </c>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row>
    <row r="168" spans="1:129" ht="33" customHeight="1" x14ac:dyDescent="0.3">
      <c r="A168" s="117"/>
      <c r="B168" s="88"/>
      <c r="C168" s="89"/>
      <c r="D168" s="88"/>
      <c r="E168" s="88"/>
      <c r="F168" s="117"/>
      <c r="G168" s="88"/>
      <c r="H168" s="88"/>
      <c r="I168" s="88"/>
      <c r="J168" s="88"/>
      <c r="K168" s="195" t="s">
        <v>884</v>
      </c>
      <c r="L168" s="92" t="s">
        <v>883</v>
      </c>
      <c r="M168" s="194">
        <f>COUNTIFS(N1:N163,1,P1:P163,1)</f>
        <v>0</v>
      </c>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row>
    <row r="169" spans="1:129" x14ac:dyDescent="0.3">
      <c r="A169" s="117"/>
      <c r="B169" s="88"/>
      <c r="C169" s="89"/>
      <c r="D169" s="88"/>
      <c r="E169" s="88"/>
      <c r="F169" s="117"/>
      <c r="G169" s="88"/>
      <c r="H169" s="88"/>
      <c r="I169" s="88"/>
      <c r="J169" s="88"/>
      <c r="K169" s="195" t="s">
        <v>886</v>
      </c>
      <c r="L169" s="92" t="s">
        <v>885</v>
      </c>
      <c r="M169" s="196">
        <f>SUM(M168/M166)</f>
        <v>0</v>
      </c>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row>
    <row r="170" spans="1:129" x14ac:dyDescent="0.3">
      <c r="A170" s="117"/>
      <c r="B170" s="88"/>
      <c r="C170" s="89"/>
      <c r="D170" s="88"/>
      <c r="E170" s="88"/>
      <c r="F170" s="117"/>
      <c r="G170" s="88"/>
      <c r="H170" s="88"/>
      <c r="I170" s="88"/>
      <c r="J170" s="88"/>
      <c r="K170" s="11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row>
    <row r="171" spans="1:129" x14ac:dyDescent="0.3">
      <c r="A171" s="117"/>
      <c r="B171" s="88"/>
      <c r="C171" s="89"/>
      <c r="D171" s="88"/>
      <c r="E171" s="88"/>
      <c r="F171" s="117"/>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row>
    <row r="172" spans="1:129" x14ac:dyDescent="0.3">
      <c r="A172" s="117"/>
      <c r="B172" s="88"/>
      <c r="C172" s="89"/>
      <c r="D172" s="88"/>
      <c r="E172" s="88"/>
      <c r="F172" s="117"/>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row>
    <row r="173" spans="1:129" x14ac:dyDescent="0.3">
      <c r="A173" s="117"/>
      <c r="B173" s="88"/>
      <c r="C173" s="89"/>
      <c r="D173" s="88"/>
      <c r="E173" s="88"/>
      <c r="F173" s="117"/>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row>
    <row r="174" spans="1:129" x14ac:dyDescent="0.3">
      <c r="A174" s="117"/>
      <c r="B174" s="88"/>
      <c r="C174" s="89"/>
      <c r="D174" s="88"/>
      <c r="E174" s="88"/>
      <c r="F174" s="117"/>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row>
    <row r="175" spans="1:129" x14ac:dyDescent="0.3">
      <c r="A175" s="117"/>
      <c r="B175" s="88"/>
      <c r="C175" s="89"/>
      <c r="D175" s="88"/>
      <c r="E175" s="88"/>
      <c r="F175" s="117"/>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row>
    <row r="176" spans="1:129" x14ac:dyDescent="0.3">
      <c r="A176" s="117"/>
      <c r="B176" s="88"/>
      <c r="C176" s="89"/>
      <c r="D176" s="88"/>
      <c r="E176" s="88"/>
      <c r="F176" s="117"/>
      <c r="G176" s="88"/>
      <c r="H176" s="88"/>
      <c r="I176" s="88"/>
      <c r="J176" s="88"/>
      <c r="K176" s="88"/>
      <c r="L176" s="88"/>
      <c r="M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row>
    <row r="177" spans="1:119" x14ac:dyDescent="0.3">
      <c r="A177" s="117"/>
      <c r="B177" s="88"/>
      <c r="C177" s="89"/>
      <c r="D177" s="88"/>
      <c r="E177" s="88"/>
      <c r="F177" s="117"/>
      <c r="G177" s="88"/>
      <c r="H177" s="88"/>
      <c r="I177" s="88"/>
      <c r="J177" s="88"/>
      <c r="K177" s="88"/>
      <c r="L177" s="88"/>
      <c r="M177" s="88"/>
      <c r="N177" s="90"/>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row>
    <row r="178" spans="1:119" x14ac:dyDescent="0.3">
      <c r="A178" s="117"/>
      <c r="B178" s="88"/>
      <c r="C178" s="89"/>
      <c r="D178" s="88"/>
      <c r="E178" s="88"/>
      <c r="F178" s="117"/>
      <c r="G178" s="88"/>
      <c r="H178" s="88"/>
      <c r="I178" s="88"/>
      <c r="J178" s="88"/>
      <c r="K178" s="88"/>
      <c r="L178" s="88"/>
      <c r="M178" s="88"/>
      <c r="N178" s="90"/>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row>
    <row r="179" spans="1:119" x14ac:dyDescent="0.3">
      <c r="A179" s="117"/>
      <c r="B179" s="88"/>
      <c r="C179" s="89"/>
      <c r="D179" s="88"/>
      <c r="E179" s="88"/>
      <c r="F179" s="117"/>
      <c r="G179" s="88"/>
      <c r="H179" s="88"/>
      <c r="I179" s="88"/>
      <c r="J179" s="88"/>
      <c r="K179" s="88"/>
      <c r="L179" s="88"/>
      <c r="M179" s="88"/>
      <c r="N179" s="90"/>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row>
    <row r="180" spans="1:119" x14ac:dyDescent="0.3">
      <c r="A180" s="117"/>
      <c r="B180" s="88"/>
      <c r="C180" s="89"/>
      <c r="D180" s="88"/>
      <c r="E180" s="88"/>
      <c r="F180" s="117"/>
      <c r="G180" s="88"/>
      <c r="H180" s="88"/>
      <c r="I180" s="88"/>
      <c r="J180" s="88"/>
      <c r="K180" s="88"/>
      <c r="L180" s="88"/>
      <c r="M180" s="88"/>
      <c r="N180" s="90"/>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row>
    <row r="181" spans="1:119" x14ac:dyDescent="0.3">
      <c r="A181" s="117"/>
      <c r="B181" s="88"/>
      <c r="C181" s="89"/>
      <c r="D181" s="88"/>
      <c r="E181" s="88"/>
      <c r="F181" s="117"/>
      <c r="G181" s="88"/>
      <c r="H181" s="88"/>
      <c r="I181" s="88"/>
      <c r="J181" s="88"/>
      <c r="K181" s="88"/>
      <c r="L181" s="88"/>
      <c r="M181" s="88"/>
      <c r="N181" s="90"/>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row>
    <row r="182" spans="1:119" x14ac:dyDescent="0.3">
      <c r="A182" s="117"/>
      <c r="B182" s="88"/>
      <c r="C182" s="89"/>
      <c r="D182" s="88"/>
      <c r="E182" s="88"/>
      <c r="F182" s="117"/>
      <c r="G182" s="88"/>
      <c r="H182" s="88"/>
      <c r="I182" s="88"/>
      <c r="J182" s="88"/>
      <c r="K182" s="88"/>
      <c r="L182" s="88"/>
      <c r="M182" s="88"/>
      <c r="N182" s="90"/>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row>
    <row r="183" spans="1:119" x14ac:dyDescent="0.3">
      <c r="A183" s="117"/>
      <c r="B183" s="88"/>
      <c r="C183" s="89"/>
      <c r="D183" s="88"/>
      <c r="E183" s="88"/>
      <c r="F183" s="117"/>
      <c r="G183" s="88"/>
      <c r="H183" s="88"/>
      <c r="I183" s="88"/>
      <c r="J183" s="88"/>
      <c r="K183" s="88"/>
      <c r="L183" s="88"/>
      <c r="M183" s="88"/>
      <c r="N183" s="90"/>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row>
    <row r="184" spans="1:119" x14ac:dyDescent="0.3">
      <c r="A184" s="117"/>
      <c r="B184" s="88"/>
      <c r="C184" s="89"/>
      <c r="D184" s="88"/>
      <c r="E184" s="88"/>
      <c r="F184" s="117"/>
      <c r="G184" s="88"/>
      <c r="H184" s="88"/>
      <c r="I184" s="88"/>
      <c r="J184" s="88"/>
      <c r="K184" s="88"/>
      <c r="L184" s="88"/>
      <c r="M184" s="88"/>
      <c r="N184" s="90"/>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row>
    <row r="185" spans="1:119" x14ac:dyDescent="0.3">
      <c r="A185" s="117"/>
      <c r="B185" s="88"/>
      <c r="C185" s="89"/>
      <c r="D185" s="88"/>
      <c r="E185" s="88"/>
      <c r="F185" s="117"/>
      <c r="G185" s="88"/>
      <c r="H185" s="88"/>
      <c r="I185" s="88"/>
      <c r="J185" s="88"/>
      <c r="K185" s="88"/>
      <c r="L185" s="88"/>
      <c r="M185" s="88"/>
      <c r="N185" s="90"/>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row>
    <row r="186" spans="1:119" x14ac:dyDescent="0.3">
      <c r="A186" s="117"/>
      <c r="B186" s="88"/>
      <c r="C186" s="89"/>
      <c r="D186" s="88"/>
      <c r="E186" s="88"/>
      <c r="F186" s="117"/>
      <c r="G186" s="88"/>
      <c r="H186" s="88"/>
      <c r="I186" s="88"/>
      <c r="J186" s="88"/>
      <c r="K186" s="88"/>
      <c r="L186" s="88"/>
      <c r="M186" s="88"/>
      <c r="N186" s="90"/>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CW186" s="88"/>
      <c r="CX186" s="88"/>
      <c r="CY186" s="88"/>
      <c r="CZ186" s="88"/>
      <c r="DA186" s="88"/>
      <c r="DB186" s="88"/>
      <c r="DC186" s="88"/>
      <c r="DD186" s="88"/>
      <c r="DE186" s="88"/>
      <c r="DF186" s="88"/>
      <c r="DG186" s="88"/>
      <c r="DH186" s="88"/>
      <c r="DI186" s="88"/>
      <c r="DJ186" s="88"/>
      <c r="DK186" s="88"/>
      <c r="DL186" s="88"/>
      <c r="DM186" s="88"/>
      <c r="DN186" s="88"/>
      <c r="DO186" s="88"/>
    </row>
    <row r="187" spans="1:119" x14ac:dyDescent="0.3">
      <c r="A187" s="117"/>
      <c r="B187" s="88"/>
      <c r="C187" s="89"/>
      <c r="D187" s="88"/>
      <c r="E187" s="88"/>
      <c r="F187" s="117"/>
      <c r="G187" s="88"/>
      <c r="H187" s="88"/>
      <c r="I187" s="88"/>
      <c r="J187" s="88"/>
      <c r="K187" s="88"/>
      <c r="L187" s="88"/>
      <c r="M187" s="88"/>
      <c r="N187" s="90"/>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CW187" s="88"/>
      <c r="CX187" s="88"/>
      <c r="CY187" s="88"/>
      <c r="CZ187" s="88"/>
      <c r="DA187" s="88"/>
      <c r="DB187" s="88"/>
      <c r="DC187" s="88"/>
      <c r="DD187" s="88"/>
      <c r="DE187" s="88"/>
      <c r="DF187" s="88"/>
      <c r="DG187" s="88"/>
      <c r="DH187" s="88"/>
      <c r="DI187" s="88"/>
      <c r="DJ187" s="88"/>
      <c r="DK187" s="88"/>
      <c r="DL187" s="88"/>
      <c r="DM187" s="88"/>
      <c r="DN187" s="88"/>
      <c r="DO187" s="88"/>
    </row>
    <row r="188" spans="1:119" x14ac:dyDescent="0.3">
      <c r="A188" s="117"/>
      <c r="B188" s="88"/>
      <c r="C188" s="89"/>
      <c r="D188" s="88"/>
      <c r="E188" s="88"/>
      <c r="F188" s="117"/>
      <c r="G188" s="88"/>
      <c r="H188" s="88"/>
      <c r="I188" s="88"/>
      <c r="J188" s="88"/>
      <c r="K188" s="88"/>
      <c r="L188" s="88"/>
      <c r="M188" s="88"/>
      <c r="N188" s="90"/>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row>
    <row r="189" spans="1:119" x14ac:dyDescent="0.3">
      <c r="A189" s="117"/>
      <c r="B189" s="88"/>
      <c r="C189" s="89"/>
      <c r="D189" s="88"/>
      <c r="E189" s="88"/>
      <c r="F189" s="117"/>
      <c r="G189" s="88"/>
      <c r="H189" s="88"/>
      <c r="I189" s="88"/>
      <c r="J189" s="88"/>
      <c r="K189" s="88"/>
      <c r="L189" s="88"/>
      <c r="M189" s="88"/>
      <c r="N189" s="90"/>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row>
    <row r="190" spans="1:119" x14ac:dyDescent="0.3">
      <c r="A190" s="117"/>
      <c r="B190" s="88"/>
      <c r="C190" s="89"/>
      <c r="D190" s="88"/>
      <c r="E190" s="88"/>
      <c r="F190" s="117"/>
      <c r="G190" s="88"/>
      <c r="H190" s="88"/>
      <c r="I190" s="88"/>
      <c r="J190" s="88"/>
      <c r="K190" s="88"/>
      <c r="L190" s="88"/>
      <c r="M190" s="88"/>
      <c r="N190" s="90"/>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CW190" s="88"/>
      <c r="CX190" s="88"/>
      <c r="CY190" s="88"/>
      <c r="CZ190" s="88"/>
      <c r="DA190" s="88"/>
      <c r="DB190" s="88"/>
      <c r="DC190" s="88"/>
      <c r="DD190" s="88"/>
      <c r="DE190" s="88"/>
      <c r="DF190" s="88"/>
      <c r="DG190" s="88"/>
      <c r="DH190" s="88"/>
      <c r="DI190" s="88"/>
      <c r="DJ190" s="88"/>
      <c r="DK190" s="88"/>
      <c r="DL190" s="88"/>
      <c r="DM190" s="88"/>
      <c r="DN190" s="88"/>
      <c r="DO190" s="88"/>
    </row>
    <row r="191" spans="1:119" x14ac:dyDescent="0.3">
      <c r="A191" s="117"/>
      <c r="B191" s="88"/>
      <c r="C191" s="89"/>
      <c r="D191" s="88"/>
      <c r="E191" s="88"/>
      <c r="F191" s="117"/>
      <c r="G191" s="88"/>
      <c r="H191" s="88"/>
      <c r="I191" s="88"/>
      <c r="J191" s="88"/>
      <c r="K191" s="88"/>
      <c r="L191" s="88"/>
      <c r="M191" s="88"/>
      <c r="N191" s="90"/>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c r="CQ191" s="88"/>
      <c r="CR191" s="88"/>
      <c r="CS191" s="88"/>
      <c r="CT191" s="88"/>
      <c r="CU191" s="88"/>
      <c r="CV191" s="88"/>
      <c r="CW191" s="88"/>
      <c r="CX191" s="88"/>
      <c r="CY191" s="88"/>
      <c r="CZ191" s="88"/>
      <c r="DA191" s="88"/>
      <c r="DB191" s="88"/>
      <c r="DC191" s="88"/>
      <c r="DD191" s="88"/>
      <c r="DE191" s="88"/>
      <c r="DF191" s="88"/>
      <c r="DG191" s="88"/>
      <c r="DH191" s="88"/>
      <c r="DI191" s="88"/>
      <c r="DJ191" s="88"/>
      <c r="DK191" s="88"/>
      <c r="DL191" s="88"/>
      <c r="DM191" s="88"/>
      <c r="DN191" s="88"/>
      <c r="DO191" s="88"/>
    </row>
    <row r="192" spans="1:119" x14ac:dyDescent="0.3">
      <c r="A192" s="117"/>
      <c r="B192" s="88"/>
      <c r="C192" s="89"/>
      <c r="D192" s="88"/>
      <c r="E192" s="88"/>
      <c r="F192" s="117"/>
      <c r="G192" s="88"/>
      <c r="H192" s="88"/>
      <c r="I192" s="88"/>
      <c r="J192" s="88"/>
      <c r="K192" s="88"/>
      <c r="L192" s="88"/>
      <c r="M192" s="88"/>
      <c r="N192" s="90"/>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CW192" s="88"/>
      <c r="CX192" s="88"/>
      <c r="CY192" s="88"/>
      <c r="CZ192" s="88"/>
      <c r="DA192" s="88"/>
      <c r="DB192" s="88"/>
      <c r="DC192" s="88"/>
      <c r="DD192" s="88"/>
      <c r="DE192" s="88"/>
      <c r="DF192" s="88"/>
      <c r="DG192" s="88"/>
      <c r="DH192" s="88"/>
      <c r="DI192" s="88"/>
      <c r="DJ192" s="88"/>
      <c r="DK192" s="88"/>
      <c r="DL192" s="88"/>
      <c r="DM192" s="88"/>
      <c r="DN192" s="88"/>
      <c r="DO192" s="88"/>
    </row>
    <row r="193" spans="1:119" x14ac:dyDescent="0.3">
      <c r="A193" s="117"/>
      <c r="B193" s="88"/>
      <c r="C193" s="89"/>
      <c r="D193" s="88"/>
      <c r="E193" s="88"/>
      <c r="F193" s="117"/>
      <c r="G193" s="88"/>
      <c r="H193" s="88"/>
      <c r="I193" s="88"/>
      <c r="J193" s="88"/>
      <c r="K193" s="88"/>
      <c r="L193" s="88"/>
      <c r="M193" s="88"/>
      <c r="N193" s="90"/>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c r="CQ193" s="88"/>
      <c r="CR193" s="88"/>
      <c r="CS193" s="88"/>
      <c r="CT193" s="88"/>
      <c r="CU193" s="88"/>
      <c r="CV193" s="88"/>
      <c r="CW193" s="88"/>
      <c r="CX193" s="88"/>
      <c r="CY193" s="88"/>
      <c r="CZ193" s="88"/>
      <c r="DA193" s="88"/>
      <c r="DB193" s="88"/>
      <c r="DC193" s="88"/>
      <c r="DD193" s="88"/>
      <c r="DE193" s="88"/>
      <c r="DF193" s="88"/>
      <c r="DG193" s="88"/>
      <c r="DH193" s="88"/>
      <c r="DI193" s="88"/>
      <c r="DJ193" s="88"/>
      <c r="DK193" s="88"/>
      <c r="DL193" s="88"/>
      <c r="DM193" s="88"/>
      <c r="DN193" s="88"/>
      <c r="DO193" s="88"/>
    </row>
    <row r="194" spans="1:119" x14ac:dyDescent="0.3">
      <c r="A194" s="117"/>
      <c r="B194" s="88"/>
      <c r="C194" s="89"/>
      <c r="D194" s="88"/>
      <c r="E194" s="88"/>
      <c r="F194" s="117"/>
      <c r="G194" s="88"/>
      <c r="H194" s="88"/>
      <c r="I194" s="88"/>
      <c r="J194" s="88"/>
      <c r="K194" s="88"/>
      <c r="L194" s="88"/>
      <c r="M194" s="88"/>
      <c r="N194" s="90"/>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row>
    <row r="195" spans="1:119" x14ac:dyDescent="0.3">
      <c r="A195" s="117"/>
      <c r="B195" s="88"/>
      <c r="C195" s="89"/>
      <c r="D195" s="88"/>
      <c r="E195" s="88"/>
      <c r="F195" s="117"/>
      <c r="G195" s="88"/>
      <c r="H195" s="88"/>
      <c r="I195" s="88"/>
      <c r="J195" s="88"/>
      <c r="K195" s="88"/>
      <c r="L195" s="88"/>
      <c r="M195" s="88"/>
      <c r="N195" s="90"/>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c r="CQ195" s="88"/>
      <c r="CR195" s="88"/>
      <c r="CS195" s="88"/>
      <c r="CT195" s="88"/>
      <c r="CU195" s="88"/>
      <c r="CV195" s="88"/>
      <c r="CW195" s="88"/>
      <c r="CX195" s="88"/>
      <c r="CY195" s="88"/>
      <c r="CZ195" s="88"/>
      <c r="DA195" s="88"/>
      <c r="DB195" s="88"/>
      <c r="DC195" s="88"/>
      <c r="DD195" s="88"/>
      <c r="DE195" s="88"/>
      <c r="DF195" s="88"/>
      <c r="DG195" s="88"/>
      <c r="DH195" s="88"/>
      <c r="DI195" s="88"/>
      <c r="DJ195" s="88"/>
      <c r="DK195" s="88"/>
      <c r="DL195" s="88"/>
      <c r="DM195" s="88"/>
      <c r="DN195" s="88"/>
      <c r="DO195" s="88"/>
    </row>
    <row r="196" spans="1:119" x14ac:dyDescent="0.3">
      <c r="A196" s="117"/>
      <c r="B196" s="88"/>
      <c r="C196" s="89"/>
      <c r="D196" s="88"/>
      <c r="E196" s="88"/>
      <c r="F196" s="117"/>
      <c r="G196" s="88"/>
      <c r="H196" s="88"/>
      <c r="I196" s="88"/>
      <c r="J196" s="88"/>
      <c r="K196" s="88"/>
      <c r="L196" s="88"/>
      <c r="M196" s="88"/>
      <c r="N196" s="90"/>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c r="CQ196" s="88"/>
      <c r="CR196" s="88"/>
      <c r="CS196" s="88"/>
      <c r="CT196" s="88"/>
      <c r="CU196" s="88"/>
      <c r="CV196" s="88"/>
      <c r="CW196" s="88"/>
      <c r="CX196" s="88"/>
      <c r="CY196" s="88"/>
      <c r="CZ196" s="88"/>
      <c r="DA196" s="88"/>
      <c r="DB196" s="88"/>
      <c r="DC196" s="88"/>
      <c r="DD196" s="88"/>
      <c r="DE196" s="88"/>
      <c r="DF196" s="88"/>
      <c r="DG196" s="88"/>
      <c r="DH196" s="88"/>
      <c r="DI196" s="88"/>
      <c r="DJ196" s="88"/>
      <c r="DK196" s="88"/>
      <c r="DL196" s="88"/>
      <c r="DM196" s="88"/>
      <c r="DN196" s="88"/>
      <c r="DO196" s="88"/>
    </row>
    <row r="197" spans="1:119" x14ac:dyDescent="0.3">
      <c r="A197" s="117"/>
      <c r="B197" s="88"/>
      <c r="C197" s="89"/>
      <c r="D197" s="88"/>
      <c r="E197" s="88"/>
      <c r="F197" s="117"/>
      <c r="G197" s="88"/>
      <c r="H197" s="88"/>
      <c r="I197" s="88"/>
      <c r="J197" s="88"/>
      <c r="K197" s="88"/>
      <c r="L197" s="88"/>
      <c r="M197" s="88"/>
      <c r="N197" s="90"/>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row>
    <row r="198" spans="1:119" x14ac:dyDescent="0.3">
      <c r="A198" s="117"/>
      <c r="B198" s="88"/>
      <c r="C198" s="89"/>
      <c r="D198" s="88"/>
      <c r="E198" s="88"/>
      <c r="F198" s="117"/>
      <c r="G198" s="88"/>
      <c r="H198" s="88"/>
      <c r="I198" s="88"/>
      <c r="J198" s="88"/>
      <c r="K198" s="88"/>
      <c r="L198" s="88"/>
      <c r="M198" s="88"/>
      <c r="N198" s="90"/>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c r="CQ198" s="88"/>
      <c r="CR198" s="88"/>
      <c r="CS198" s="88"/>
      <c r="CT198" s="88"/>
      <c r="CU198" s="88"/>
      <c r="CV198" s="88"/>
      <c r="CW198" s="88"/>
      <c r="CX198" s="88"/>
      <c r="CY198" s="88"/>
      <c r="CZ198" s="88"/>
      <c r="DA198" s="88"/>
      <c r="DB198" s="88"/>
      <c r="DC198" s="88"/>
      <c r="DD198" s="88"/>
      <c r="DE198" s="88"/>
      <c r="DF198" s="88"/>
      <c r="DG198" s="88"/>
      <c r="DH198" s="88"/>
      <c r="DI198" s="88"/>
      <c r="DJ198" s="88"/>
      <c r="DK198" s="88"/>
      <c r="DL198" s="88"/>
      <c r="DM198" s="88"/>
      <c r="DN198" s="88"/>
      <c r="DO198" s="88"/>
    </row>
    <row r="199" spans="1:119" x14ac:dyDescent="0.3">
      <c r="A199" s="117"/>
      <c r="B199" s="88"/>
      <c r="C199" s="89"/>
      <c r="D199" s="88"/>
      <c r="E199" s="88"/>
      <c r="F199" s="117"/>
      <c r="G199" s="88"/>
      <c r="H199" s="88"/>
      <c r="I199" s="88"/>
      <c r="J199" s="88"/>
      <c r="K199" s="88"/>
      <c r="L199" s="88"/>
      <c r="M199" s="88"/>
      <c r="N199" s="90"/>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c r="CQ199" s="88"/>
      <c r="CR199" s="88"/>
      <c r="CS199" s="88"/>
      <c r="CT199" s="88"/>
      <c r="CU199" s="88"/>
      <c r="CV199" s="88"/>
      <c r="CW199" s="88"/>
      <c r="CX199" s="88"/>
      <c r="CY199" s="88"/>
      <c r="CZ199" s="88"/>
      <c r="DA199" s="88"/>
      <c r="DB199" s="88"/>
      <c r="DC199" s="88"/>
      <c r="DD199" s="88"/>
      <c r="DE199" s="88"/>
      <c r="DF199" s="88"/>
      <c r="DG199" s="88"/>
      <c r="DH199" s="88"/>
      <c r="DI199" s="88"/>
      <c r="DJ199" s="88"/>
      <c r="DK199" s="88"/>
      <c r="DL199" s="88"/>
      <c r="DM199" s="88"/>
      <c r="DN199" s="88"/>
      <c r="DO199" s="88"/>
    </row>
    <row r="200" spans="1:119" x14ac:dyDescent="0.3">
      <c r="A200" s="117"/>
      <c r="B200" s="88"/>
      <c r="C200" s="89"/>
      <c r="D200" s="88"/>
      <c r="E200" s="88"/>
      <c r="F200" s="117"/>
      <c r="G200" s="88"/>
      <c r="H200" s="88"/>
      <c r="I200" s="88"/>
      <c r="J200" s="88"/>
      <c r="K200" s="88"/>
      <c r="L200" s="88"/>
      <c r="M200" s="88"/>
      <c r="N200" s="90"/>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c r="CQ200" s="88"/>
      <c r="CR200" s="88"/>
      <c r="CS200" s="88"/>
      <c r="CT200" s="88"/>
      <c r="CU200" s="88"/>
      <c r="CV200" s="88"/>
      <c r="CW200" s="88"/>
      <c r="CX200" s="88"/>
      <c r="CY200" s="88"/>
      <c r="CZ200" s="88"/>
      <c r="DA200" s="88"/>
      <c r="DB200" s="88"/>
      <c r="DC200" s="88"/>
      <c r="DD200" s="88"/>
      <c r="DE200" s="88"/>
      <c r="DF200" s="88"/>
      <c r="DG200" s="88"/>
      <c r="DH200" s="88"/>
      <c r="DI200" s="88"/>
      <c r="DJ200" s="88"/>
      <c r="DK200" s="88"/>
      <c r="DL200" s="88"/>
      <c r="DM200" s="88"/>
      <c r="DN200" s="88"/>
      <c r="DO200" s="88"/>
    </row>
    <row r="201" spans="1:119" x14ac:dyDescent="0.3">
      <c r="A201" s="117"/>
      <c r="B201" s="88"/>
      <c r="C201" s="89"/>
      <c r="D201" s="88"/>
      <c r="E201" s="88"/>
      <c r="F201" s="117"/>
      <c r="G201" s="88"/>
      <c r="H201" s="88"/>
      <c r="I201" s="88"/>
      <c r="J201" s="88"/>
      <c r="K201" s="88"/>
      <c r="L201" s="88"/>
      <c r="M201" s="88"/>
      <c r="N201" s="90"/>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c r="CQ201" s="88"/>
      <c r="CR201" s="88"/>
      <c r="CS201" s="88"/>
      <c r="CT201" s="88"/>
      <c r="CU201" s="88"/>
      <c r="CV201" s="88"/>
      <c r="CW201" s="88"/>
      <c r="CX201" s="88"/>
      <c r="CY201" s="88"/>
      <c r="CZ201" s="88"/>
      <c r="DA201" s="88"/>
      <c r="DB201" s="88"/>
      <c r="DC201" s="88"/>
      <c r="DD201" s="88"/>
      <c r="DE201" s="88"/>
      <c r="DF201" s="88"/>
      <c r="DG201" s="88"/>
      <c r="DH201" s="88"/>
      <c r="DI201" s="88"/>
      <c r="DJ201" s="88"/>
      <c r="DK201" s="88"/>
      <c r="DL201" s="88"/>
      <c r="DM201" s="88"/>
      <c r="DN201" s="88"/>
      <c r="DO201" s="88"/>
    </row>
    <row r="202" spans="1:119" x14ac:dyDescent="0.3">
      <c r="A202" s="117"/>
      <c r="B202" s="88"/>
      <c r="C202" s="89"/>
      <c r="D202" s="88"/>
      <c r="E202" s="88"/>
      <c r="F202" s="117"/>
      <c r="G202" s="88"/>
      <c r="H202" s="88"/>
      <c r="I202" s="88"/>
      <c r="J202" s="88"/>
      <c r="K202" s="88"/>
      <c r="L202" s="88"/>
      <c r="M202" s="88"/>
      <c r="N202" s="90"/>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8"/>
      <c r="DJ202" s="88"/>
      <c r="DK202" s="88"/>
      <c r="DL202" s="88"/>
      <c r="DM202" s="88"/>
      <c r="DN202" s="88"/>
      <c r="DO202" s="88"/>
    </row>
    <row r="203" spans="1:119" x14ac:dyDescent="0.3">
      <c r="A203" s="117"/>
      <c r="B203" s="88"/>
      <c r="C203" s="89"/>
      <c r="D203" s="88"/>
      <c r="E203" s="88"/>
      <c r="F203" s="117"/>
      <c r="G203" s="88"/>
      <c r="H203" s="88"/>
      <c r="I203" s="88"/>
      <c r="J203" s="88"/>
      <c r="K203" s="88"/>
      <c r="L203" s="88"/>
      <c r="M203" s="88"/>
      <c r="N203" s="90"/>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row>
    <row r="204" spans="1:119" x14ac:dyDescent="0.3">
      <c r="A204" s="117"/>
      <c r="B204" s="88"/>
      <c r="C204" s="89"/>
      <c r="D204" s="88"/>
      <c r="E204" s="88"/>
      <c r="F204" s="117"/>
      <c r="G204" s="88"/>
      <c r="H204" s="88"/>
      <c r="I204" s="88"/>
      <c r="J204" s="88"/>
      <c r="K204" s="88"/>
      <c r="L204" s="88"/>
      <c r="M204" s="88"/>
      <c r="N204" s="90"/>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row>
    <row r="205" spans="1:119" x14ac:dyDescent="0.3">
      <c r="A205" s="117"/>
      <c r="B205" s="88"/>
      <c r="C205" s="89"/>
      <c r="D205" s="88"/>
      <c r="E205" s="88"/>
      <c r="F205" s="117"/>
      <c r="G205" s="88"/>
      <c r="H205" s="88"/>
      <c r="I205" s="88"/>
      <c r="J205" s="88"/>
      <c r="K205" s="88"/>
      <c r="L205" s="88"/>
      <c r="M205" s="88"/>
      <c r="N205" s="90"/>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row>
    <row r="206" spans="1:119" x14ac:dyDescent="0.3">
      <c r="A206" s="117"/>
      <c r="B206" s="88"/>
      <c r="C206" s="89"/>
      <c r="D206" s="88"/>
      <c r="E206" s="88"/>
      <c r="F206" s="117"/>
      <c r="G206" s="88"/>
      <c r="H206" s="88"/>
      <c r="I206" s="88"/>
      <c r="J206" s="88"/>
      <c r="K206" s="88"/>
      <c r="L206" s="88"/>
      <c r="M206" s="88"/>
      <c r="N206" s="90"/>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row>
    <row r="207" spans="1:119" x14ac:dyDescent="0.3">
      <c r="A207" s="117"/>
      <c r="B207" s="88"/>
      <c r="C207" s="89"/>
      <c r="D207" s="88"/>
      <c r="E207" s="88"/>
      <c r="F207" s="117"/>
      <c r="G207" s="88"/>
      <c r="H207" s="88"/>
      <c r="I207" s="88"/>
      <c r="J207" s="88"/>
      <c r="K207" s="88"/>
      <c r="L207" s="88"/>
      <c r="M207" s="88"/>
      <c r="N207" s="90"/>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row>
    <row r="208" spans="1:119" x14ac:dyDescent="0.3">
      <c r="A208" s="117"/>
      <c r="B208" s="88"/>
      <c r="C208" s="89"/>
      <c r="D208" s="88"/>
      <c r="E208" s="88"/>
      <c r="F208" s="117"/>
      <c r="G208" s="88"/>
      <c r="H208" s="88"/>
      <c r="I208" s="88"/>
      <c r="J208" s="88"/>
      <c r="K208" s="88"/>
      <c r="L208" s="88"/>
      <c r="M208" s="88"/>
      <c r="N208" s="90"/>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row>
    <row r="209" spans="1:119" x14ac:dyDescent="0.3">
      <c r="A209" s="117"/>
      <c r="B209" s="88"/>
      <c r="C209" s="89"/>
      <c r="D209" s="88"/>
      <c r="E209" s="88"/>
      <c r="F209" s="117"/>
      <c r="G209" s="88"/>
      <c r="H209" s="88"/>
      <c r="I209" s="88"/>
      <c r="J209" s="88"/>
      <c r="K209" s="88"/>
      <c r="L209" s="88"/>
      <c r="M209" s="88"/>
      <c r="N209" s="90"/>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row>
    <row r="210" spans="1:119" x14ac:dyDescent="0.3">
      <c r="A210" s="117"/>
      <c r="B210" s="88"/>
      <c r="C210" s="89"/>
      <c r="D210" s="88"/>
      <c r="E210" s="88"/>
      <c r="F210" s="117"/>
      <c r="G210" s="88"/>
      <c r="H210" s="88"/>
      <c r="I210" s="88"/>
      <c r="J210" s="88"/>
      <c r="K210" s="88"/>
      <c r="L210" s="88"/>
      <c r="M210" s="88"/>
      <c r="N210" s="90"/>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row>
    <row r="211" spans="1:119" x14ac:dyDescent="0.3">
      <c r="A211" s="117"/>
      <c r="B211" s="88"/>
      <c r="C211" s="89"/>
      <c r="D211" s="88"/>
      <c r="E211" s="88"/>
      <c r="F211" s="117"/>
      <c r="G211" s="88"/>
      <c r="H211" s="88"/>
      <c r="I211" s="88"/>
      <c r="J211" s="88"/>
      <c r="K211" s="88"/>
      <c r="L211" s="88"/>
      <c r="M211" s="88"/>
      <c r="N211" s="90"/>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row>
    <row r="212" spans="1:119" x14ac:dyDescent="0.3">
      <c r="A212" s="117"/>
      <c r="B212" s="88"/>
      <c r="C212" s="89"/>
      <c r="D212" s="88"/>
      <c r="E212" s="88"/>
      <c r="F212" s="117"/>
      <c r="G212" s="88"/>
      <c r="H212" s="88"/>
      <c r="I212" s="88"/>
      <c r="J212" s="88"/>
      <c r="K212" s="88"/>
      <c r="L212" s="88"/>
      <c r="M212" s="88"/>
      <c r="N212" s="90"/>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row>
    <row r="213" spans="1:119" x14ac:dyDescent="0.3">
      <c r="A213" s="117"/>
      <c r="B213" s="88"/>
      <c r="C213" s="89"/>
      <c r="D213" s="88"/>
      <c r="E213" s="88"/>
      <c r="F213" s="117"/>
      <c r="G213" s="88"/>
      <c r="H213" s="88"/>
      <c r="I213" s="88"/>
      <c r="J213" s="88"/>
      <c r="K213" s="88"/>
      <c r="L213" s="88"/>
      <c r="M213" s="88"/>
      <c r="N213" s="90"/>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row>
    <row r="214" spans="1:119" x14ac:dyDescent="0.3">
      <c r="A214" s="117"/>
      <c r="B214" s="88"/>
      <c r="C214" s="89"/>
      <c r="D214" s="88"/>
      <c r="E214" s="88"/>
      <c r="F214" s="117"/>
      <c r="G214" s="88"/>
      <c r="H214" s="88"/>
      <c r="I214" s="88"/>
      <c r="J214" s="88"/>
      <c r="K214" s="88"/>
      <c r="L214" s="88"/>
      <c r="M214" s="88"/>
      <c r="N214" s="90"/>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row>
    <row r="215" spans="1:119" x14ac:dyDescent="0.3">
      <c r="A215" s="117"/>
      <c r="B215" s="88"/>
      <c r="C215" s="89"/>
      <c r="D215" s="88"/>
      <c r="E215" s="88"/>
      <c r="F215" s="117"/>
      <c r="G215" s="88"/>
      <c r="H215" s="88"/>
      <c r="I215" s="88"/>
      <c r="J215" s="88"/>
      <c r="K215" s="88"/>
      <c r="L215" s="88"/>
      <c r="M215" s="88"/>
      <c r="N215" s="90"/>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row>
    <row r="216" spans="1:119" x14ac:dyDescent="0.3">
      <c r="A216" s="117"/>
      <c r="B216" s="88"/>
      <c r="C216" s="89"/>
      <c r="D216" s="88"/>
      <c r="E216" s="88"/>
      <c r="F216" s="117"/>
      <c r="G216" s="88"/>
      <c r="H216" s="88"/>
      <c r="I216" s="88"/>
      <c r="J216" s="88"/>
      <c r="K216" s="88"/>
      <c r="L216" s="88"/>
      <c r="M216" s="88"/>
      <c r="N216" s="90"/>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c r="CQ216" s="88"/>
      <c r="CR216" s="88"/>
      <c r="CS216" s="88"/>
      <c r="CT216" s="88"/>
      <c r="CU216" s="88"/>
      <c r="CV216" s="88"/>
      <c r="CW216" s="88"/>
      <c r="CX216" s="88"/>
      <c r="CY216" s="88"/>
      <c r="CZ216" s="88"/>
      <c r="DA216" s="88"/>
      <c r="DB216" s="88"/>
      <c r="DC216" s="88"/>
      <c r="DD216" s="88"/>
      <c r="DE216" s="88"/>
      <c r="DF216" s="88"/>
      <c r="DG216" s="88"/>
      <c r="DH216" s="88"/>
      <c r="DI216" s="88"/>
      <c r="DJ216" s="88"/>
      <c r="DK216" s="88"/>
      <c r="DL216" s="88"/>
      <c r="DM216" s="88"/>
      <c r="DN216" s="88"/>
      <c r="DO216" s="88"/>
    </row>
    <row r="217" spans="1:119" x14ac:dyDescent="0.3">
      <c r="A217" s="117"/>
      <c r="B217" s="88"/>
      <c r="C217" s="89"/>
      <c r="D217" s="88"/>
      <c r="E217" s="88"/>
      <c r="F217" s="117"/>
      <c r="G217" s="88"/>
      <c r="H217" s="88"/>
      <c r="I217" s="88"/>
      <c r="J217" s="88"/>
      <c r="K217" s="88"/>
      <c r="L217" s="88"/>
      <c r="M217" s="88"/>
      <c r="N217" s="90"/>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c r="CQ217" s="88"/>
      <c r="CR217" s="88"/>
      <c r="CS217" s="88"/>
      <c r="CT217" s="88"/>
      <c r="CU217" s="88"/>
      <c r="CV217" s="88"/>
      <c r="CW217" s="88"/>
      <c r="CX217" s="88"/>
      <c r="CY217" s="88"/>
      <c r="CZ217" s="88"/>
      <c r="DA217" s="88"/>
      <c r="DB217" s="88"/>
      <c r="DC217" s="88"/>
      <c r="DD217" s="88"/>
      <c r="DE217" s="88"/>
      <c r="DF217" s="88"/>
      <c r="DG217" s="88"/>
      <c r="DH217" s="88"/>
      <c r="DI217" s="88"/>
      <c r="DJ217" s="88"/>
      <c r="DK217" s="88"/>
      <c r="DL217" s="88"/>
      <c r="DM217" s="88"/>
      <c r="DN217" s="88"/>
      <c r="DO217" s="88"/>
    </row>
    <row r="218" spans="1:119" x14ac:dyDescent="0.3">
      <c r="A218" s="117"/>
      <c r="B218" s="88"/>
      <c r="C218" s="89"/>
      <c r="D218" s="88"/>
      <c r="E218" s="88"/>
      <c r="F218" s="117"/>
      <c r="G218" s="88"/>
      <c r="H218" s="88"/>
      <c r="I218" s="88"/>
      <c r="J218" s="88"/>
      <c r="K218" s="88"/>
      <c r="L218" s="88"/>
      <c r="M218" s="88"/>
      <c r="N218" s="90"/>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8"/>
      <c r="DJ218" s="88"/>
      <c r="DK218" s="88"/>
      <c r="DL218" s="88"/>
      <c r="DM218" s="88"/>
      <c r="DN218" s="88"/>
      <c r="DO218" s="88"/>
    </row>
    <row r="219" spans="1:119" x14ac:dyDescent="0.3">
      <c r="A219" s="117"/>
      <c r="B219" s="88"/>
      <c r="C219" s="89"/>
      <c r="D219" s="88"/>
      <c r="E219" s="88"/>
      <c r="F219" s="117"/>
      <c r="G219" s="88"/>
      <c r="H219" s="88"/>
      <c r="I219" s="88"/>
      <c r="J219" s="88"/>
      <c r="K219" s="88"/>
      <c r="L219" s="88"/>
      <c r="M219" s="88"/>
      <c r="N219" s="90"/>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c r="CQ219" s="88"/>
      <c r="CR219" s="88"/>
      <c r="CS219" s="88"/>
      <c r="CT219" s="88"/>
      <c r="CU219" s="88"/>
      <c r="CV219" s="88"/>
      <c r="CW219" s="88"/>
      <c r="CX219" s="88"/>
      <c r="CY219" s="88"/>
      <c r="CZ219" s="88"/>
      <c r="DA219" s="88"/>
      <c r="DB219" s="88"/>
      <c r="DC219" s="88"/>
      <c r="DD219" s="88"/>
      <c r="DE219" s="88"/>
      <c r="DF219" s="88"/>
      <c r="DG219" s="88"/>
      <c r="DH219" s="88"/>
      <c r="DI219" s="88"/>
      <c r="DJ219" s="88"/>
      <c r="DK219" s="88"/>
      <c r="DL219" s="88"/>
      <c r="DM219" s="88"/>
      <c r="DN219" s="88"/>
      <c r="DO219" s="88"/>
    </row>
    <row r="220" spans="1:119" x14ac:dyDescent="0.3">
      <c r="A220" s="117"/>
      <c r="B220" s="88"/>
      <c r="C220" s="89"/>
      <c r="D220" s="88"/>
      <c r="E220" s="88"/>
      <c r="F220" s="117"/>
      <c r="G220" s="88"/>
      <c r="H220" s="88"/>
      <c r="I220" s="88"/>
      <c r="J220" s="88"/>
      <c r="K220" s="88"/>
      <c r="L220" s="88"/>
      <c r="M220" s="88"/>
      <c r="N220" s="90"/>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c r="CQ220" s="88"/>
      <c r="CR220" s="88"/>
      <c r="CS220" s="88"/>
      <c r="CT220" s="88"/>
      <c r="CU220" s="88"/>
      <c r="CV220" s="88"/>
      <c r="CW220" s="88"/>
      <c r="CX220" s="88"/>
      <c r="CY220" s="88"/>
      <c r="CZ220" s="88"/>
      <c r="DA220" s="88"/>
      <c r="DB220" s="88"/>
      <c r="DC220" s="88"/>
      <c r="DD220" s="88"/>
      <c r="DE220" s="88"/>
      <c r="DF220" s="88"/>
      <c r="DG220" s="88"/>
      <c r="DH220" s="88"/>
      <c r="DI220" s="88"/>
      <c r="DJ220" s="88"/>
      <c r="DK220" s="88"/>
      <c r="DL220" s="88"/>
      <c r="DM220" s="88"/>
      <c r="DN220" s="88"/>
      <c r="DO220" s="88"/>
    </row>
    <row r="221" spans="1:119" x14ac:dyDescent="0.3">
      <c r="A221" s="117"/>
      <c r="B221" s="88"/>
      <c r="C221" s="89"/>
      <c r="D221" s="88"/>
      <c r="E221" s="88"/>
      <c r="F221" s="117"/>
      <c r="G221" s="88"/>
      <c r="H221" s="88"/>
      <c r="I221" s="88"/>
      <c r="J221" s="88"/>
      <c r="K221" s="88"/>
      <c r="L221" s="88"/>
      <c r="M221" s="88"/>
      <c r="N221" s="90"/>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c r="CQ221" s="88"/>
      <c r="CR221" s="88"/>
      <c r="CS221" s="88"/>
      <c r="CT221" s="88"/>
      <c r="CU221" s="88"/>
      <c r="CV221" s="88"/>
      <c r="CW221" s="88"/>
      <c r="CX221" s="88"/>
      <c r="CY221" s="88"/>
      <c r="CZ221" s="88"/>
      <c r="DA221" s="88"/>
      <c r="DB221" s="88"/>
      <c r="DC221" s="88"/>
      <c r="DD221" s="88"/>
      <c r="DE221" s="88"/>
      <c r="DF221" s="88"/>
      <c r="DG221" s="88"/>
      <c r="DH221" s="88"/>
      <c r="DI221" s="88"/>
      <c r="DJ221" s="88"/>
      <c r="DK221" s="88"/>
      <c r="DL221" s="88"/>
      <c r="DM221" s="88"/>
      <c r="DN221" s="88"/>
      <c r="DO221" s="88"/>
    </row>
    <row r="222" spans="1:119" x14ac:dyDescent="0.3">
      <c r="A222" s="117"/>
      <c r="B222" s="88"/>
      <c r="C222" s="89"/>
      <c r="D222" s="88"/>
      <c r="E222" s="88"/>
      <c r="F222" s="117"/>
      <c r="G222" s="88"/>
      <c r="H222" s="88"/>
      <c r="I222" s="88"/>
      <c r="J222" s="88"/>
      <c r="K222" s="88"/>
      <c r="L222" s="88"/>
      <c r="M222" s="88"/>
      <c r="N222" s="90"/>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row>
    <row r="223" spans="1:119" x14ac:dyDescent="0.3">
      <c r="A223" s="117"/>
      <c r="B223" s="88"/>
      <c r="C223" s="89"/>
      <c r="D223" s="88"/>
      <c r="E223" s="88"/>
      <c r="F223" s="117"/>
      <c r="G223" s="88"/>
      <c r="H223" s="88"/>
      <c r="I223" s="88"/>
      <c r="J223" s="88"/>
      <c r="K223" s="88"/>
      <c r="L223" s="88"/>
      <c r="M223" s="88"/>
      <c r="N223" s="90"/>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c r="CA223" s="88"/>
      <c r="CB223" s="88"/>
      <c r="CC223" s="88"/>
      <c r="CD223" s="88"/>
      <c r="CE223" s="88"/>
      <c r="CF223" s="88"/>
      <c r="CG223" s="88"/>
      <c r="CH223" s="88"/>
      <c r="CI223" s="88"/>
      <c r="CJ223" s="88"/>
      <c r="CK223" s="88"/>
      <c r="CL223" s="88"/>
      <c r="CM223" s="88"/>
      <c r="CN223" s="88"/>
      <c r="CO223" s="88"/>
      <c r="CP223" s="88"/>
      <c r="CQ223" s="88"/>
      <c r="CR223" s="88"/>
      <c r="CS223" s="88"/>
      <c r="CT223" s="88"/>
      <c r="CU223" s="88"/>
      <c r="CV223" s="88"/>
      <c r="CW223" s="88"/>
      <c r="CX223" s="88"/>
      <c r="CY223" s="88"/>
      <c r="CZ223" s="88"/>
      <c r="DA223" s="88"/>
      <c r="DB223" s="88"/>
      <c r="DC223" s="88"/>
      <c r="DD223" s="88"/>
      <c r="DE223" s="88"/>
      <c r="DF223" s="88"/>
      <c r="DG223" s="88"/>
      <c r="DH223" s="88"/>
      <c r="DI223" s="88"/>
      <c r="DJ223" s="88"/>
      <c r="DK223" s="88"/>
      <c r="DL223" s="88"/>
      <c r="DM223" s="88"/>
      <c r="DN223" s="88"/>
      <c r="DO223" s="88"/>
    </row>
    <row r="224" spans="1:119" x14ac:dyDescent="0.3">
      <c r="A224" s="117"/>
      <c r="B224" s="88"/>
      <c r="C224" s="89"/>
      <c r="D224" s="88"/>
      <c r="E224" s="88"/>
      <c r="F224" s="117"/>
      <c r="G224" s="88"/>
      <c r="H224" s="88"/>
      <c r="I224" s="88"/>
      <c r="J224" s="88"/>
      <c r="K224" s="88"/>
      <c r="L224" s="88"/>
      <c r="M224" s="88"/>
      <c r="N224" s="90"/>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c r="CA224" s="88"/>
      <c r="CB224" s="88"/>
      <c r="CC224" s="88"/>
      <c r="CD224" s="88"/>
      <c r="CE224" s="88"/>
      <c r="CF224" s="88"/>
      <c r="CG224" s="88"/>
      <c r="CH224" s="88"/>
      <c r="CI224" s="88"/>
      <c r="CJ224" s="88"/>
      <c r="CK224" s="88"/>
      <c r="CL224" s="88"/>
      <c r="CM224" s="88"/>
      <c r="CN224" s="88"/>
      <c r="CO224" s="88"/>
      <c r="CP224" s="88"/>
      <c r="CQ224" s="88"/>
      <c r="CR224" s="88"/>
      <c r="CS224" s="88"/>
      <c r="CT224" s="88"/>
      <c r="CU224" s="88"/>
      <c r="CV224" s="88"/>
      <c r="CW224" s="88"/>
      <c r="CX224" s="88"/>
      <c r="CY224" s="88"/>
      <c r="CZ224" s="88"/>
      <c r="DA224" s="88"/>
      <c r="DB224" s="88"/>
      <c r="DC224" s="88"/>
      <c r="DD224" s="88"/>
      <c r="DE224" s="88"/>
      <c r="DF224" s="88"/>
      <c r="DG224" s="88"/>
      <c r="DH224" s="88"/>
      <c r="DI224" s="88"/>
      <c r="DJ224" s="88"/>
      <c r="DK224" s="88"/>
      <c r="DL224" s="88"/>
      <c r="DM224" s="88"/>
      <c r="DN224" s="88"/>
      <c r="DO224" s="88"/>
    </row>
    <row r="225" spans="1:119" x14ac:dyDescent="0.3">
      <c r="A225" s="117"/>
      <c r="B225" s="88"/>
      <c r="C225" s="89"/>
      <c r="D225" s="88"/>
      <c r="E225" s="88"/>
      <c r="F225" s="117"/>
      <c r="G225" s="88"/>
      <c r="H225" s="88"/>
      <c r="I225" s="88"/>
      <c r="J225" s="88"/>
      <c r="K225" s="88"/>
      <c r="L225" s="88"/>
      <c r="M225" s="88"/>
      <c r="N225" s="90"/>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row>
    <row r="226" spans="1:119" x14ac:dyDescent="0.3">
      <c r="A226" s="117"/>
      <c r="B226" s="88"/>
      <c r="C226" s="89"/>
      <c r="D226" s="88"/>
      <c r="E226" s="88"/>
      <c r="F226" s="117"/>
      <c r="G226" s="88"/>
      <c r="H226" s="88"/>
      <c r="I226" s="88"/>
      <c r="J226" s="88"/>
      <c r="K226" s="88"/>
      <c r="L226" s="88"/>
      <c r="M226" s="88"/>
      <c r="N226" s="90"/>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c r="CA226" s="88"/>
      <c r="CB226" s="88"/>
      <c r="CC226" s="88"/>
      <c r="CD226" s="88"/>
      <c r="CE226" s="88"/>
      <c r="CF226" s="88"/>
      <c r="CG226" s="88"/>
      <c r="CH226" s="88"/>
      <c r="CI226" s="88"/>
      <c r="CJ226" s="88"/>
      <c r="CK226" s="88"/>
      <c r="CL226" s="88"/>
      <c r="CM226" s="88"/>
      <c r="CN226" s="88"/>
      <c r="CO226" s="88"/>
      <c r="CP226" s="88"/>
      <c r="CQ226" s="88"/>
      <c r="CR226" s="88"/>
      <c r="CS226" s="88"/>
      <c r="CT226" s="88"/>
      <c r="CU226" s="88"/>
      <c r="CV226" s="88"/>
      <c r="CW226" s="88"/>
      <c r="CX226" s="88"/>
      <c r="CY226" s="88"/>
      <c r="CZ226" s="88"/>
      <c r="DA226" s="88"/>
      <c r="DB226" s="88"/>
      <c r="DC226" s="88"/>
      <c r="DD226" s="88"/>
      <c r="DE226" s="88"/>
      <c r="DF226" s="88"/>
      <c r="DG226" s="88"/>
      <c r="DH226" s="88"/>
      <c r="DI226" s="88"/>
      <c r="DJ226" s="88"/>
      <c r="DK226" s="88"/>
      <c r="DL226" s="88"/>
      <c r="DM226" s="88"/>
      <c r="DN226" s="88"/>
      <c r="DO226" s="88"/>
    </row>
    <row r="227" spans="1:119" x14ac:dyDescent="0.3">
      <c r="A227" s="117"/>
      <c r="B227" s="88"/>
      <c r="C227" s="89"/>
      <c r="D227" s="88"/>
      <c r="E227" s="88"/>
      <c r="F227" s="117"/>
      <c r="G227" s="88"/>
      <c r="H227" s="88"/>
      <c r="I227" s="88"/>
      <c r="J227" s="88"/>
      <c r="K227" s="88"/>
      <c r="L227" s="88"/>
      <c r="M227" s="88"/>
      <c r="N227" s="90"/>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row>
    <row r="228" spans="1:119" x14ac:dyDescent="0.3">
      <c r="A228" s="117"/>
      <c r="B228" s="88"/>
      <c r="C228" s="89"/>
      <c r="D228" s="88"/>
      <c r="E228" s="88"/>
      <c r="F228" s="117"/>
      <c r="G228" s="88"/>
      <c r="H228" s="88"/>
      <c r="I228" s="88"/>
      <c r="J228" s="88"/>
      <c r="K228" s="88"/>
      <c r="L228" s="88"/>
      <c r="M228" s="88"/>
      <c r="N228" s="90"/>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row>
    <row r="229" spans="1:119" x14ac:dyDescent="0.3">
      <c r="A229" s="117"/>
      <c r="B229" s="88"/>
      <c r="C229" s="89"/>
      <c r="D229" s="88"/>
      <c r="E229" s="88"/>
      <c r="F229" s="117"/>
      <c r="G229" s="88"/>
      <c r="H229" s="88"/>
      <c r="I229" s="88"/>
      <c r="J229" s="88"/>
      <c r="K229" s="88"/>
      <c r="L229" s="88"/>
      <c r="M229" s="88"/>
      <c r="N229" s="90"/>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c r="CA229" s="88"/>
      <c r="CB229" s="88"/>
      <c r="CC229" s="88"/>
      <c r="CD229" s="88"/>
      <c r="CE229" s="88"/>
      <c r="CF229" s="88"/>
      <c r="CG229" s="88"/>
      <c r="CH229" s="88"/>
      <c r="CI229" s="88"/>
      <c r="CJ229" s="88"/>
      <c r="CK229" s="88"/>
      <c r="CL229" s="88"/>
      <c r="CM229" s="88"/>
      <c r="CN229" s="88"/>
      <c r="CO229" s="88"/>
      <c r="CP229" s="88"/>
      <c r="CQ229" s="88"/>
      <c r="CR229" s="88"/>
      <c r="CS229" s="88"/>
      <c r="CT229" s="88"/>
      <c r="CU229" s="88"/>
      <c r="CV229" s="88"/>
      <c r="CW229" s="88"/>
      <c r="CX229" s="88"/>
      <c r="CY229" s="88"/>
      <c r="CZ229" s="88"/>
      <c r="DA229" s="88"/>
      <c r="DB229" s="88"/>
      <c r="DC229" s="88"/>
      <c r="DD229" s="88"/>
      <c r="DE229" s="88"/>
      <c r="DF229" s="88"/>
      <c r="DG229" s="88"/>
      <c r="DH229" s="88"/>
      <c r="DI229" s="88"/>
      <c r="DJ229" s="88"/>
      <c r="DK229" s="88"/>
      <c r="DL229" s="88"/>
      <c r="DM229" s="88"/>
      <c r="DN229" s="88"/>
      <c r="DO229" s="88"/>
    </row>
    <row r="230" spans="1:119" x14ac:dyDescent="0.3">
      <c r="A230" s="117"/>
      <c r="B230" s="88"/>
      <c r="C230" s="89"/>
      <c r="D230" s="88"/>
      <c r="E230" s="88"/>
      <c r="F230" s="117"/>
      <c r="G230" s="88"/>
      <c r="H230" s="88"/>
      <c r="I230" s="88"/>
      <c r="J230" s="88"/>
      <c r="K230" s="88"/>
      <c r="L230" s="88"/>
      <c r="M230" s="88"/>
      <c r="N230" s="90"/>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c r="CA230" s="88"/>
      <c r="CB230" s="88"/>
      <c r="CC230" s="88"/>
      <c r="CD230" s="88"/>
      <c r="CE230" s="88"/>
      <c r="CF230" s="88"/>
      <c r="CG230" s="88"/>
      <c r="CH230" s="88"/>
      <c r="CI230" s="88"/>
      <c r="CJ230" s="88"/>
      <c r="CK230" s="88"/>
      <c r="CL230" s="88"/>
      <c r="CM230" s="88"/>
      <c r="CN230" s="88"/>
      <c r="CO230" s="88"/>
      <c r="CP230" s="88"/>
      <c r="CQ230" s="88"/>
      <c r="CR230" s="88"/>
      <c r="CS230" s="88"/>
      <c r="CT230" s="88"/>
      <c r="CU230" s="88"/>
      <c r="CV230" s="88"/>
      <c r="CW230" s="88"/>
      <c r="CX230" s="88"/>
      <c r="CY230" s="88"/>
      <c r="CZ230" s="88"/>
      <c r="DA230" s="88"/>
      <c r="DB230" s="88"/>
      <c r="DC230" s="88"/>
      <c r="DD230" s="88"/>
      <c r="DE230" s="88"/>
      <c r="DF230" s="88"/>
      <c r="DG230" s="88"/>
      <c r="DH230" s="88"/>
      <c r="DI230" s="88"/>
      <c r="DJ230" s="88"/>
      <c r="DK230" s="88"/>
      <c r="DL230" s="88"/>
      <c r="DM230" s="88"/>
      <c r="DN230" s="88"/>
      <c r="DO230" s="88"/>
    </row>
    <row r="231" spans="1:119" x14ac:dyDescent="0.3">
      <c r="A231" s="117"/>
      <c r="B231" s="88"/>
      <c r="C231" s="89"/>
      <c r="D231" s="88"/>
      <c r="E231" s="88"/>
      <c r="F231" s="117"/>
      <c r="G231" s="88"/>
      <c r="H231" s="88"/>
      <c r="I231" s="88"/>
      <c r="J231" s="88"/>
      <c r="K231" s="88"/>
      <c r="L231" s="88"/>
      <c r="M231" s="88"/>
      <c r="N231" s="90"/>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c r="DJ231" s="88"/>
      <c r="DK231" s="88"/>
      <c r="DL231" s="88"/>
      <c r="DM231" s="88"/>
      <c r="DN231" s="88"/>
      <c r="DO231" s="88"/>
    </row>
    <row r="232" spans="1:119" x14ac:dyDescent="0.3">
      <c r="A232" s="117"/>
      <c r="B232" s="88"/>
      <c r="C232" s="89"/>
      <c r="D232" s="88"/>
      <c r="E232" s="88"/>
      <c r="F232" s="117"/>
      <c r="G232" s="88"/>
      <c r="H232" s="88"/>
      <c r="I232" s="88"/>
      <c r="J232" s="88"/>
      <c r="K232" s="88"/>
      <c r="L232" s="88"/>
      <c r="M232" s="88"/>
      <c r="N232" s="90"/>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c r="CY232" s="88"/>
      <c r="CZ232" s="88"/>
      <c r="DA232" s="88"/>
      <c r="DB232" s="88"/>
      <c r="DC232" s="88"/>
      <c r="DD232" s="88"/>
      <c r="DE232" s="88"/>
      <c r="DF232" s="88"/>
      <c r="DG232" s="88"/>
      <c r="DH232" s="88"/>
      <c r="DI232" s="88"/>
      <c r="DJ232" s="88"/>
      <c r="DK232" s="88"/>
      <c r="DL232" s="88"/>
      <c r="DM232" s="88"/>
      <c r="DN232" s="88"/>
      <c r="DO232" s="88"/>
    </row>
    <row r="233" spans="1:119" x14ac:dyDescent="0.3">
      <c r="A233" s="117"/>
      <c r="B233" s="88"/>
      <c r="C233" s="89"/>
      <c r="D233" s="88"/>
      <c r="E233" s="88"/>
      <c r="F233" s="117"/>
      <c r="G233" s="88"/>
      <c r="H233" s="88"/>
      <c r="I233" s="88"/>
      <c r="J233" s="88"/>
      <c r="K233" s="88"/>
      <c r="L233" s="88"/>
      <c r="M233" s="88"/>
      <c r="N233" s="90"/>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c r="BT233" s="88"/>
      <c r="BU233" s="88"/>
      <c r="BV233" s="88"/>
      <c r="BW233" s="88"/>
      <c r="BX233" s="88"/>
      <c r="BY233" s="88"/>
      <c r="BZ233" s="88"/>
      <c r="CA233" s="88"/>
      <c r="CB233" s="88"/>
      <c r="CC233" s="88"/>
      <c r="CD233" s="88"/>
      <c r="CE233" s="88"/>
      <c r="CF233" s="88"/>
      <c r="CG233" s="88"/>
      <c r="CH233" s="88"/>
      <c r="CI233" s="88"/>
      <c r="CJ233" s="88"/>
      <c r="CK233" s="88"/>
      <c r="CL233" s="88"/>
      <c r="CM233" s="88"/>
      <c r="CN233" s="88"/>
      <c r="CO233" s="88"/>
      <c r="CP233" s="88"/>
      <c r="CQ233" s="88"/>
      <c r="CR233" s="88"/>
      <c r="CS233" s="88"/>
      <c r="CT233" s="88"/>
      <c r="CU233" s="88"/>
      <c r="CV233" s="88"/>
      <c r="CW233" s="88"/>
      <c r="CX233" s="88"/>
      <c r="CY233" s="88"/>
      <c r="CZ233" s="88"/>
      <c r="DA233" s="88"/>
      <c r="DB233" s="88"/>
      <c r="DC233" s="88"/>
      <c r="DD233" s="88"/>
      <c r="DE233" s="88"/>
      <c r="DF233" s="88"/>
      <c r="DG233" s="88"/>
      <c r="DH233" s="88"/>
      <c r="DI233" s="88"/>
      <c r="DJ233" s="88"/>
      <c r="DK233" s="88"/>
      <c r="DL233" s="88"/>
      <c r="DM233" s="88"/>
      <c r="DN233" s="88"/>
      <c r="DO233" s="88"/>
    </row>
    <row r="234" spans="1:119" x14ac:dyDescent="0.3">
      <c r="A234" s="117"/>
      <c r="B234" s="88"/>
      <c r="C234" s="89"/>
      <c r="D234" s="88"/>
      <c r="E234" s="88"/>
      <c r="F234" s="117"/>
      <c r="G234" s="88"/>
      <c r="H234" s="88"/>
      <c r="I234" s="88"/>
      <c r="J234" s="88"/>
      <c r="K234" s="88"/>
      <c r="L234" s="88"/>
      <c r="M234" s="88"/>
      <c r="N234" s="90"/>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8"/>
      <c r="BU234" s="88"/>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8"/>
      <c r="DJ234" s="88"/>
      <c r="DK234" s="88"/>
      <c r="DL234" s="88"/>
      <c r="DM234" s="88"/>
      <c r="DN234" s="88"/>
      <c r="DO234" s="88"/>
    </row>
    <row r="235" spans="1:119" x14ac:dyDescent="0.3">
      <c r="A235" s="117"/>
      <c r="B235" s="88"/>
      <c r="C235" s="89"/>
      <c r="D235" s="88"/>
      <c r="E235" s="88"/>
      <c r="F235" s="117"/>
      <c r="G235" s="88"/>
      <c r="H235" s="88"/>
      <c r="I235" s="88"/>
      <c r="J235" s="88"/>
      <c r="K235" s="88"/>
      <c r="L235" s="88"/>
      <c r="M235" s="88"/>
      <c r="N235" s="90"/>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8"/>
      <c r="DJ235" s="88"/>
      <c r="DK235" s="88"/>
      <c r="DL235" s="88"/>
      <c r="DM235" s="88"/>
      <c r="DN235" s="88"/>
      <c r="DO235" s="88"/>
    </row>
    <row r="236" spans="1:119" x14ac:dyDescent="0.3">
      <c r="A236" s="117"/>
      <c r="B236" s="88"/>
      <c r="C236" s="89"/>
      <c r="D236" s="88"/>
      <c r="E236" s="88"/>
      <c r="F236" s="117"/>
      <c r="G236" s="88"/>
      <c r="H236" s="88"/>
      <c r="I236" s="88"/>
      <c r="J236" s="88"/>
      <c r="K236" s="88"/>
      <c r="L236" s="88"/>
      <c r="M236" s="88"/>
      <c r="N236" s="90"/>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88"/>
      <c r="CM236" s="88"/>
      <c r="CN236" s="88"/>
      <c r="CO236" s="88"/>
      <c r="CP236" s="88"/>
      <c r="CQ236" s="88"/>
      <c r="CR236" s="88"/>
      <c r="CS236" s="88"/>
      <c r="CT236" s="88"/>
      <c r="CU236" s="88"/>
      <c r="CV236" s="88"/>
      <c r="CW236" s="88"/>
      <c r="CX236" s="88"/>
      <c r="CY236" s="88"/>
      <c r="CZ236" s="88"/>
      <c r="DA236" s="88"/>
      <c r="DB236" s="88"/>
      <c r="DC236" s="88"/>
      <c r="DD236" s="88"/>
      <c r="DE236" s="88"/>
      <c r="DF236" s="88"/>
      <c r="DG236" s="88"/>
      <c r="DH236" s="88"/>
      <c r="DI236" s="88"/>
      <c r="DJ236" s="88"/>
      <c r="DK236" s="88"/>
      <c r="DL236" s="88"/>
      <c r="DM236" s="88"/>
      <c r="DN236" s="88"/>
      <c r="DO236" s="88"/>
    </row>
    <row r="237" spans="1:119" x14ac:dyDescent="0.3">
      <c r="A237" s="117"/>
      <c r="B237" s="88"/>
      <c r="C237" s="89"/>
      <c r="D237" s="88"/>
      <c r="E237" s="88"/>
      <c r="F237" s="117"/>
      <c r="G237" s="88"/>
      <c r="H237" s="88"/>
      <c r="I237" s="88"/>
      <c r="J237" s="88"/>
      <c r="K237" s="88"/>
      <c r="L237" s="88"/>
      <c r="M237" s="88"/>
      <c r="N237" s="90"/>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88"/>
      <c r="DH237" s="88"/>
      <c r="DI237" s="88"/>
      <c r="DJ237" s="88"/>
      <c r="DK237" s="88"/>
      <c r="DL237" s="88"/>
      <c r="DM237" s="88"/>
      <c r="DN237" s="88"/>
      <c r="DO237" s="88"/>
    </row>
    <row r="238" spans="1:119" x14ac:dyDescent="0.3">
      <c r="A238" s="117"/>
      <c r="B238" s="88"/>
      <c r="C238" s="89"/>
      <c r="D238" s="88"/>
      <c r="E238" s="88"/>
      <c r="F238" s="117"/>
      <c r="G238" s="88"/>
      <c r="H238" s="88"/>
      <c r="I238" s="88"/>
      <c r="J238" s="88"/>
      <c r="K238" s="88"/>
      <c r="L238" s="88"/>
      <c r="M238" s="88"/>
      <c r="N238" s="90"/>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c r="BT238" s="88"/>
      <c r="BU238" s="88"/>
      <c r="BV238" s="88"/>
      <c r="BW238" s="88"/>
      <c r="BX238" s="88"/>
      <c r="BY238" s="88"/>
      <c r="BZ238" s="88"/>
      <c r="CA238" s="88"/>
      <c r="CB238" s="88"/>
      <c r="CC238" s="88"/>
      <c r="CD238" s="88"/>
      <c r="CE238" s="88"/>
      <c r="CF238" s="88"/>
      <c r="CG238" s="88"/>
      <c r="CH238" s="88"/>
      <c r="CI238" s="88"/>
      <c r="CJ238" s="88"/>
      <c r="CK238" s="88"/>
      <c r="CL238" s="88"/>
      <c r="CM238" s="88"/>
      <c r="CN238" s="88"/>
      <c r="CO238" s="88"/>
      <c r="CP238" s="88"/>
      <c r="CQ238" s="88"/>
      <c r="CR238" s="88"/>
      <c r="CS238" s="88"/>
      <c r="CT238" s="88"/>
      <c r="CU238" s="88"/>
      <c r="CV238" s="88"/>
      <c r="CW238" s="88"/>
      <c r="CX238" s="88"/>
      <c r="CY238" s="88"/>
      <c r="CZ238" s="88"/>
      <c r="DA238" s="88"/>
      <c r="DB238" s="88"/>
      <c r="DC238" s="88"/>
      <c r="DD238" s="88"/>
      <c r="DE238" s="88"/>
      <c r="DF238" s="88"/>
      <c r="DG238" s="88"/>
      <c r="DH238" s="88"/>
      <c r="DI238" s="88"/>
      <c r="DJ238" s="88"/>
      <c r="DK238" s="88"/>
      <c r="DL238" s="88"/>
      <c r="DM238" s="88"/>
      <c r="DN238" s="88"/>
      <c r="DO238" s="88"/>
    </row>
    <row r="239" spans="1:119" x14ac:dyDescent="0.3">
      <c r="A239" s="117"/>
      <c r="B239" s="88"/>
      <c r="C239" s="89"/>
      <c r="D239" s="88"/>
      <c r="E239" s="88"/>
      <c r="F239" s="117"/>
      <c r="G239" s="88"/>
      <c r="H239" s="88"/>
      <c r="I239" s="88"/>
      <c r="J239" s="88"/>
      <c r="K239" s="88"/>
      <c r="L239" s="88"/>
      <c r="M239" s="88"/>
      <c r="N239" s="90"/>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row>
    <row r="240" spans="1:119" x14ac:dyDescent="0.3">
      <c r="A240" s="117"/>
      <c r="B240" s="88"/>
      <c r="C240" s="89"/>
      <c r="D240" s="88"/>
      <c r="E240" s="88"/>
      <c r="F240" s="117"/>
      <c r="G240" s="88"/>
      <c r="H240" s="88"/>
      <c r="I240" s="88"/>
      <c r="J240" s="88"/>
      <c r="K240" s="88"/>
      <c r="L240" s="88"/>
      <c r="M240" s="88"/>
      <c r="N240" s="90"/>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row>
    <row r="241" spans="1:119" x14ac:dyDescent="0.3">
      <c r="A241" s="117"/>
      <c r="B241" s="88"/>
      <c r="C241" s="89"/>
      <c r="D241" s="88"/>
      <c r="E241" s="88"/>
      <c r="F241" s="117"/>
      <c r="G241" s="88"/>
      <c r="H241" s="88"/>
      <c r="I241" s="88"/>
      <c r="J241" s="88"/>
      <c r="K241" s="88"/>
      <c r="L241" s="88"/>
      <c r="M241" s="88"/>
      <c r="N241" s="90"/>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c r="BT241" s="88"/>
      <c r="BU241" s="88"/>
      <c r="BV241" s="88"/>
      <c r="BW241" s="88"/>
      <c r="BX241" s="88"/>
      <c r="BY241" s="88"/>
      <c r="BZ241" s="88"/>
      <c r="CA241" s="88"/>
      <c r="CB241" s="88"/>
      <c r="CC241" s="88"/>
      <c r="CD241" s="88"/>
      <c r="CE241" s="88"/>
      <c r="CF241" s="88"/>
      <c r="CG241" s="88"/>
      <c r="CH241" s="88"/>
      <c r="CI241" s="88"/>
      <c r="CJ241" s="88"/>
      <c r="CK241" s="88"/>
      <c r="CL241" s="88"/>
      <c r="CM241" s="88"/>
      <c r="CN241" s="88"/>
      <c r="CO241" s="88"/>
      <c r="CP241" s="88"/>
      <c r="CQ241" s="88"/>
      <c r="CR241" s="88"/>
      <c r="CS241" s="88"/>
      <c r="CT241" s="88"/>
      <c r="CU241" s="88"/>
      <c r="CV241" s="88"/>
      <c r="CW241" s="88"/>
      <c r="CX241" s="88"/>
      <c r="CY241" s="88"/>
      <c r="CZ241" s="88"/>
      <c r="DA241" s="88"/>
      <c r="DB241" s="88"/>
      <c r="DC241" s="88"/>
      <c r="DD241" s="88"/>
      <c r="DE241" s="88"/>
      <c r="DF241" s="88"/>
      <c r="DG241" s="88"/>
      <c r="DH241" s="88"/>
      <c r="DI241" s="88"/>
      <c r="DJ241" s="88"/>
      <c r="DK241" s="88"/>
      <c r="DL241" s="88"/>
      <c r="DM241" s="88"/>
      <c r="DN241" s="88"/>
      <c r="DO241" s="88"/>
    </row>
    <row r="242" spans="1:119" x14ac:dyDescent="0.3">
      <c r="A242" s="117"/>
      <c r="B242" s="88"/>
      <c r="C242" s="89"/>
      <c r="D242" s="88"/>
      <c r="E242" s="88"/>
      <c r="F242" s="117"/>
      <c r="G242" s="88"/>
      <c r="H242" s="88"/>
      <c r="I242" s="88"/>
      <c r="J242" s="88"/>
      <c r="K242" s="88"/>
      <c r="L242" s="88"/>
      <c r="M242" s="88"/>
      <c r="N242" s="90"/>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8"/>
      <c r="DJ242" s="88"/>
      <c r="DK242" s="88"/>
      <c r="DL242" s="88"/>
      <c r="DM242" s="88"/>
      <c r="DN242" s="88"/>
      <c r="DO242" s="88"/>
    </row>
    <row r="243" spans="1:119" x14ac:dyDescent="0.3">
      <c r="A243" s="117"/>
      <c r="B243" s="88"/>
      <c r="C243" s="89"/>
      <c r="D243" s="88"/>
      <c r="E243" s="88"/>
      <c r="F243" s="117"/>
      <c r="G243" s="88"/>
      <c r="H243" s="88"/>
      <c r="I243" s="88"/>
      <c r="J243" s="88"/>
      <c r="K243" s="88"/>
      <c r="L243" s="88"/>
      <c r="M243" s="88"/>
      <c r="N243" s="90"/>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8"/>
      <c r="BU243" s="88"/>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8"/>
      <c r="DJ243" s="88"/>
      <c r="DK243" s="88"/>
      <c r="DL243" s="88"/>
      <c r="DM243" s="88"/>
      <c r="DN243" s="88"/>
      <c r="DO243" s="88"/>
    </row>
    <row r="244" spans="1:119" x14ac:dyDescent="0.3">
      <c r="A244" s="117"/>
      <c r="B244" s="88"/>
      <c r="C244" s="89"/>
      <c r="D244" s="88"/>
      <c r="E244" s="88"/>
      <c r="F244" s="117"/>
      <c r="G244" s="88"/>
      <c r="H244" s="88"/>
      <c r="I244" s="88"/>
      <c r="J244" s="88"/>
      <c r="K244" s="88"/>
      <c r="L244" s="88"/>
      <c r="M244" s="88"/>
      <c r="N244" s="90"/>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row>
    <row r="245" spans="1:119" x14ac:dyDescent="0.3">
      <c r="A245" s="117"/>
      <c r="B245" s="88"/>
      <c r="C245" s="89"/>
      <c r="D245" s="88"/>
      <c r="E245" s="88"/>
      <c r="F245" s="117"/>
      <c r="G245" s="88"/>
      <c r="H245" s="88"/>
      <c r="I245" s="88"/>
      <c r="J245" s="88"/>
      <c r="K245" s="88"/>
      <c r="L245" s="88"/>
      <c r="M245" s="88"/>
      <c r="N245" s="90"/>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c r="BT245" s="88"/>
      <c r="BU245" s="88"/>
      <c r="BV245" s="88"/>
      <c r="BW245" s="88"/>
      <c r="BX245" s="88"/>
      <c r="BY245" s="88"/>
      <c r="BZ245" s="88"/>
      <c r="CA245" s="88"/>
      <c r="CB245" s="88"/>
      <c r="CC245" s="88"/>
      <c r="CD245" s="88"/>
      <c r="CE245" s="88"/>
      <c r="CF245" s="88"/>
      <c r="CG245" s="88"/>
      <c r="CH245" s="88"/>
      <c r="CI245" s="88"/>
      <c r="CJ245" s="88"/>
      <c r="CK245" s="88"/>
      <c r="CL245" s="88"/>
      <c r="CM245" s="88"/>
      <c r="CN245" s="88"/>
      <c r="CO245" s="88"/>
      <c r="CP245" s="88"/>
      <c r="CQ245" s="88"/>
      <c r="CR245" s="88"/>
      <c r="CS245" s="88"/>
      <c r="CT245" s="88"/>
      <c r="CU245" s="88"/>
      <c r="CV245" s="88"/>
      <c r="CW245" s="88"/>
      <c r="CX245" s="88"/>
      <c r="CY245" s="88"/>
      <c r="CZ245" s="88"/>
      <c r="DA245" s="88"/>
      <c r="DB245" s="88"/>
      <c r="DC245" s="88"/>
      <c r="DD245" s="88"/>
      <c r="DE245" s="88"/>
      <c r="DF245" s="88"/>
      <c r="DG245" s="88"/>
      <c r="DH245" s="88"/>
      <c r="DI245" s="88"/>
      <c r="DJ245" s="88"/>
      <c r="DK245" s="88"/>
      <c r="DL245" s="88"/>
      <c r="DM245" s="88"/>
      <c r="DN245" s="88"/>
      <c r="DO245" s="88"/>
    </row>
    <row r="246" spans="1:119" x14ac:dyDescent="0.3">
      <c r="A246" s="117"/>
      <c r="B246" s="88"/>
      <c r="C246" s="89"/>
      <c r="D246" s="88"/>
      <c r="E246" s="88"/>
      <c r="F246" s="117"/>
      <c r="G246" s="88"/>
      <c r="H246" s="88"/>
      <c r="I246" s="88"/>
      <c r="J246" s="88"/>
      <c r="K246" s="88"/>
      <c r="L246" s="88"/>
      <c r="M246" s="88"/>
      <c r="N246" s="90"/>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88"/>
      <c r="DK246" s="88"/>
      <c r="DL246" s="88"/>
      <c r="DM246" s="88"/>
      <c r="DN246" s="88"/>
      <c r="DO246" s="88"/>
    </row>
    <row r="247" spans="1:119" x14ac:dyDescent="0.3">
      <c r="A247" s="117"/>
      <c r="B247" s="88"/>
      <c r="C247" s="89"/>
      <c r="D247" s="88"/>
      <c r="E247" s="88"/>
      <c r="F247" s="117"/>
      <c r="G247" s="88"/>
      <c r="H247" s="88"/>
      <c r="I247" s="88"/>
      <c r="J247" s="88"/>
      <c r="K247" s="88"/>
      <c r="L247" s="88"/>
      <c r="M247" s="88"/>
      <c r="N247" s="90"/>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c r="DM247" s="88"/>
      <c r="DN247" s="88"/>
      <c r="DO247" s="88"/>
    </row>
    <row r="248" spans="1:119" x14ac:dyDescent="0.3">
      <c r="A248" s="117"/>
      <c r="B248" s="88"/>
      <c r="C248" s="89"/>
      <c r="D248" s="88"/>
      <c r="E248" s="88"/>
      <c r="F248" s="117"/>
      <c r="G248" s="88"/>
      <c r="H248" s="88"/>
      <c r="I248" s="88"/>
      <c r="J248" s="88"/>
      <c r="K248" s="88"/>
      <c r="L248" s="88"/>
      <c r="M248" s="88"/>
      <c r="N248" s="90"/>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88"/>
      <c r="CM248" s="88"/>
      <c r="CN248" s="88"/>
      <c r="CO248" s="88"/>
      <c r="CP248" s="88"/>
      <c r="CQ248" s="88"/>
      <c r="CR248" s="88"/>
      <c r="CS248" s="88"/>
      <c r="CT248" s="88"/>
      <c r="CU248" s="88"/>
      <c r="CV248" s="88"/>
      <c r="CW248" s="88"/>
      <c r="CX248" s="88"/>
      <c r="CY248" s="88"/>
      <c r="CZ248" s="88"/>
      <c r="DA248" s="88"/>
      <c r="DB248" s="88"/>
      <c r="DC248" s="88"/>
      <c r="DD248" s="88"/>
      <c r="DE248" s="88"/>
      <c r="DF248" s="88"/>
      <c r="DG248" s="88"/>
      <c r="DH248" s="88"/>
      <c r="DI248" s="88"/>
      <c r="DJ248" s="88"/>
      <c r="DK248" s="88"/>
      <c r="DL248" s="88"/>
      <c r="DM248" s="88"/>
      <c r="DN248" s="88"/>
      <c r="DO248" s="88"/>
    </row>
    <row r="249" spans="1:119" x14ac:dyDescent="0.3">
      <c r="A249" s="117"/>
      <c r="B249" s="88"/>
      <c r="C249" s="89"/>
      <c r="D249" s="88"/>
      <c r="E249" s="88"/>
      <c r="F249" s="117"/>
      <c r="G249" s="88"/>
      <c r="H249" s="88"/>
      <c r="I249" s="88"/>
      <c r="J249" s="88"/>
      <c r="K249" s="88"/>
      <c r="L249" s="88"/>
      <c r="M249" s="88"/>
      <c r="N249" s="90"/>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88"/>
      <c r="CM249" s="88"/>
      <c r="CN249" s="88"/>
      <c r="CO249" s="88"/>
      <c r="CP249" s="88"/>
      <c r="CQ249" s="88"/>
      <c r="CR249" s="88"/>
      <c r="CS249" s="88"/>
      <c r="CT249" s="88"/>
      <c r="CU249" s="88"/>
      <c r="CV249" s="88"/>
      <c r="CW249" s="88"/>
      <c r="CX249" s="88"/>
      <c r="CY249" s="88"/>
      <c r="CZ249" s="88"/>
      <c r="DA249" s="88"/>
      <c r="DB249" s="88"/>
      <c r="DC249" s="88"/>
      <c r="DD249" s="88"/>
      <c r="DE249" s="88"/>
      <c r="DF249" s="88"/>
      <c r="DG249" s="88"/>
      <c r="DH249" s="88"/>
      <c r="DI249" s="88"/>
      <c r="DJ249" s="88"/>
      <c r="DK249" s="88"/>
      <c r="DL249" s="88"/>
      <c r="DM249" s="88"/>
      <c r="DN249" s="88"/>
      <c r="DO249" s="88"/>
    </row>
    <row r="250" spans="1:119" x14ac:dyDescent="0.3">
      <c r="A250" s="117"/>
      <c r="B250" s="88"/>
      <c r="C250" s="89"/>
      <c r="D250" s="88"/>
      <c r="E250" s="88"/>
      <c r="F250" s="117"/>
      <c r="G250" s="88"/>
      <c r="H250" s="88"/>
      <c r="I250" s="88"/>
      <c r="J250" s="88"/>
      <c r="K250" s="88"/>
      <c r="L250" s="88"/>
      <c r="M250" s="88"/>
      <c r="N250" s="90"/>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8"/>
      <c r="DJ250" s="88"/>
      <c r="DK250" s="88"/>
      <c r="DL250" s="88"/>
      <c r="DM250" s="88"/>
      <c r="DN250" s="88"/>
      <c r="DO250" s="88"/>
    </row>
    <row r="251" spans="1:119" x14ac:dyDescent="0.3">
      <c r="A251" s="117"/>
      <c r="B251" s="88"/>
      <c r="C251" s="89"/>
      <c r="D251" s="88"/>
      <c r="E251" s="88"/>
      <c r="F251" s="117"/>
      <c r="G251" s="88"/>
      <c r="H251" s="88"/>
      <c r="I251" s="88"/>
      <c r="J251" s="88"/>
      <c r="K251" s="88"/>
      <c r="L251" s="88"/>
      <c r="M251" s="88"/>
      <c r="N251" s="90"/>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8"/>
      <c r="DJ251" s="88"/>
      <c r="DK251" s="88"/>
      <c r="DL251" s="88"/>
      <c r="DM251" s="88"/>
      <c r="DN251" s="88"/>
      <c r="DO251" s="88"/>
    </row>
    <row r="252" spans="1:119" x14ac:dyDescent="0.3">
      <c r="A252" s="117"/>
      <c r="B252" s="88"/>
      <c r="C252" s="89"/>
      <c r="D252" s="88"/>
      <c r="E252" s="88"/>
      <c r="F252" s="117"/>
      <c r="G252" s="88"/>
      <c r="H252" s="88"/>
      <c r="I252" s="88"/>
      <c r="J252" s="88"/>
      <c r="K252" s="88"/>
      <c r="L252" s="88"/>
      <c r="M252" s="88"/>
      <c r="N252" s="90"/>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88"/>
      <c r="CM252" s="88"/>
      <c r="CN252" s="88"/>
      <c r="CO252" s="88"/>
      <c r="CP252" s="88"/>
      <c r="CQ252" s="88"/>
      <c r="CR252" s="88"/>
      <c r="CS252" s="88"/>
      <c r="CT252" s="88"/>
      <c r="CU252" s="88"/>
      <c r="CV252" s="88"/>
      <c r="CW252" s="88"/>
      <c r="CX252" s="88"/>
      <c r="CY252" s="88"/>
      <c r="CZ252" s="88"/>
      <c r="DA252" s="88"/>
      <c r="DB252" s="88"/>
      <c r="DC252" s="88"/>
      <c r="DD252" s="88"/>
      <c r="DE252" s="88"/>
      <c r="DF252" s="88"/>
      <c r="DG252" s="88"/>
      <c r="DH252" s="88"/>
      <c r="DI252" s="88"/>
      <c r="DJ252" s="88"/>
      <c r="DK252" s="88"/>
      <c r="DL252" s="88"/>
      <c r="DM252" s="88"/>
      <c r="DN252" s="88"/>
      <c r="DO252" s="88"/>
    </row>
    <row r="253" spans="1:119" x14ac:dyDescent="0.3">
      <c r="A253" s="117"/>
      <c r="B253" s="88"/>
      <c r="C253" s="89"/>
      <c r="D253" s="88"/>
      <c r="E253" s="88"/>
      <c r="F253" s="117"/>
      <c r="G253" s="88"/>
      <c r="H253" s="88"/>
      <c r="I253" s="88"/>
      <c r="J253" s="88"/>
      <c r="K253" s="88"/>
      <c r="L253" s="88"/>
      <c r="M253" s="88"/>
      <c r="N253" s="90"/>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88"/>
      <c r="CM253" s="88"/>
      <c r="CN253" s="88"/>
      <c r="CO253" s="88"/>
      <c r="CP253" s="88"/>
      <c r="CQ253" s="88"/>
      <c r="CR253" s="88"/>
      <c r="CS253" s="88"/>
      <c r="CT253" s="88"/>
      <c r="CU253" s="88"/>
      <c r="CV253" s="88"/>
      <c r="CW253" s="88"/>
      <c r="CX253" s="88"/>
      <c r="CY253" s="88"/>
      <c r="CZ253" s="88"/>
      <c r="DA253" s="88"/>
      <c r="DB253" s="88"/>
      <c r="DC253" s="88"/>
      <c r="DD253" s="88"/>
      <c r="DE253" s="88"/>
      <c r="DF253" s="88"/>
      <c r="DG253" s="88"/>
      <c r="DH253" s="88"/>
      <c r="DI253" s="88"/>
      <c r="DJ253" s="88"/>
      <c r="DK253" s="88"/>
      <c r="DL253" s="88"/>
      <c r="DM253" s="88"/>
      <c r="DN253" s="88"/>
      <c r="DO253" s="88"/>
    </row>
    <row r="254" spans="1:119" x14ac:dyDescent="0.3">
      <c r="A254" s="117"/>
      <c r="B254" s="88"/>
      <c r="C254" s="89"/>
      <c r="D254" s="88"/>
      <c r="E254" s="88"/>
      <c r="F254" s="117"/>
      <c r="G254" s="88"/>
      <c r="H254" s="88"/>
      <c r="I254" s="88"/>
      <c r="J254" s="88"/>
      <c r="K254" s="88"/>
      <c r="L254" s="88"/>
      <c r="M254" s="88"/>
      <c r="N254" s="90"/>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88"/>
      <c r="CM254" s="88"/>
      <c r="CN254" s="88"/>
      <c r="CO254" s="88"/>
      <c r="CP254" s="88"/>
      <c r="CQ254" s="88"/>
      <c r="CR254" s="88"/>
      <c r="CS254" s="88"/>
      <c r="CT254" s="88"/>
      <c r="CU254" s="88"/>
      <c r="CV254" s="88"/>
      <c r="CW254" s="88"/>
      <c r="CX254" s="88"/>
      <c r="CY254" s="88"/>
      <c r="CZ254" s="88"/>
      <c r="DA254" s="88"/>
      <c r="DB254" s="88"/>
      <c r="DC254" s="88"/>
      <c r="DD254" s="88"/>
      <c r="DE254" s="88"/>
      <c r="DF254" s="88"/>
      <c r="DG254" s="88"/>
      <c r="DH254" s="88"/>
      <c r="DI254" s="88"/>
      <c r="DJ254" s="88"/>
      <c r="DK254" s="88"/>
      <c r="DL254" s="88"/>
      <c r="DM254" s="88"/>
      <c r="DN254" s="88"/>
      <c r="DO254" s="88"/>
    </row>
    <row r="255" spans="1:119" x14ac:dyDescent="0.3">
      <c r="A255" s="117"/>
      <c r="B255" s="88"/>
      <c r="C255" s="89"/>
      <c r="D255" s="88"/>
      <c r="E255" s="88"/>
      <c r="F255" s="117"/>
      <c r="G255" s="88"/>
      <c r="H255" s="88"/>
      <c r="I255" s="88"/>
      <c r="J255" s="88"/>
      <c r="K255" s="88"/>
      <c r="L255" s="88"/>
      <c r="M255" s="88"/>
      <c r="N255" s="90"/>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88"/>
      <c r="CM255" s="88"/>
      <c r="CN255" s="88"/>
      <c r="CO255" s="88"/>
      <c r="CP255" s="88"/>
      <c r="CQ255" s="88"/>
      <c r="CR255" s="88"/>
      <c r="CS255" s="88"/>
      <c r="CT255" s="88"/>
      <c r="CU255" s="88"/>
      <c r="CV255" s="88"/>
      <c r="CW255" s="88"/>
      <c r="CX255" s="88"/>
      <c r="CY255" s="88"/>
      <c r="CZ255" s="88"/>
      <c r="DA255" s="88"/>
      <c r="DB255" s="88"/>
      <c r="DC255" s="88"/>
      <c r="DD255" s="88"/>
      <c r="DE255" s="88"/>
      <c r="DF255" s="88"/>
      <c r="DG255" s="88"/>
      <c r="DH255" s="88"/>
      <c r="DI255" s="88"/>
      <c r="DJ255" s="88"/>
      <c r="DK255" s="88"/>
      <c r="DL255" s="88"/>
      <c r="DM255" s="88"/>
      <c r="DN255" s="88"/>
      <c r="DO255" s="88"/>
    </row>
    <row r="256" spans="1:119" x14ac:dyDescent="0.3">
      <c r="A256" s="117"/>
      <c r="B256" s="88"/>
      <c r="C256" s="89"/>
      <c r="D256" s="88"/>
      <c r="E256" s="88"/>
      <c r="F256" s="117"/>
      <c r="G256" s="88"/>
      <c r="H256" s="88"/>
      <c r="I256" s="88"/>
      <c r="J256" s="88"/>
      <c r="K256" s="88"/>
      <c r="N256" s="90"/>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88"/>
      <c r="CM256" s="88"/>
      <c r="CN256" s="88"/>
      <c r="CO256" s="88"/>
      <c r="CP256" s="88"/>
      <c r="CQ256" s="88"/>
      <c r="CR256" s="88"/>
      <c r="CS256" s="88"/>
      <c r="CT256" s="88"/>
      <c r="CU256" s="88"/>
      <c r="CV256" s="88"/>
      <c r="CW256" s="88"/>
      <c r="CX256" s="88"/>
      <c r="CY256" s="88"/>
      <c r="CZ256" s="88"/>
      <c r="DA256" s="88"/>
      <c r="DB256" s="88"/>
      <c r="DC256" s="88"/>
      <c r="DD256" s="88"/>
      <c r="DE256" s="88"/>
      <c r="DF256" s="88"/>
      <c r="DG256" s="88"/>
      <c r="DH256" s="88"/>
      <c r="DI256" s="88"/>
      <c r="DJ256" s="88"/>
      <c r="DK256" s="88"/>
      <c r="DL256" s="88"/>
      <c r="DM256" s="88"/>
      <c r="DN256" s="88"/>
      <c r="DO256" s="88"/>
    </row>
    <row r="257" spans="1:119" x14ac:dyDescent="0.3">
      <c r="A257" s="117"/>
      <c r="B257" s="88"/>
      <c r="C257" s="89"/>
      <c r="D257" s="88"/>
      <c r="E257" s="88"/>
      <c r="F257" s="117"/>
      <c r="G257" s="88"/>
      <c r="H257" s="88"/>
      <c r="I257" s="88"/>
      <c r="J257" s="88"/>
      <c r="K257" s="88"/>
      <c r="N257" s="90"/>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c r="BT257" s="88"/>
      <c r="BU257" s="88"/>
      <c r="BV257" s="88"/>
      <c r="BW257" s="88"/>
      <c r="BX257" s="88"/>
      <c r="BY257" s="88"/>
      <c r="BZ257" s="88"/>
      <c r="CA257" s="88"/>
      <c r="CB257" s="88"/>
      <c r="CC257" s="88"/>
      <c r="CD257" s="88"/>
      <c r="CE257" s="88"/>
      <c r="CF257" s="88"/>
      <c r="CG257" s="88"/>
      <c r="CH257" s="88"/>
      <c r="CI257" s="88"/>
      <c r="CJ257" s="88"/>
      <c r="CK257" s="88"/>
      <c r="CL257" s="88"/>
      <c r="CM257" s="88"/>
      <c r="CN257" s="88"/>
      <c r="CO257" s="88"/>
      <c r="CP257" s="88"/>
      <c r="CQ257" s="88"/>
      <c r="CR257" s="88"/>
      <c r="CS257" s="88"/>
      <c r="CT257" s="88"/>
      <c r="CU257" s="88"/>
      <c r="CV257" s="88"/>
      <c r="CW257" s="88"/>
      <c r="CX257" s="88"/>
      <c r="CY257" s="88"/>
      <c r="CZ257" s="88"/>
      <c r="DA257" s="88"/>
      <c r="DB257" s="88"/>
      <c r="DC257" s="88"/>
      <c r="DD257" s="88"/>
      <c r="DE257" s="88"/>
      <c r="DF257" s="88"/>
      <c r="DG257" s="88"/>
      <c r="DH257" s="88"/>
      <c r="DI257" s="88"/>
      <c r="DJ257" s="88"/>
      <c r="DK257" s="88"/>
      <c r="DL257" s="88"/>
      <c r="DM257" s="88"/>
      <c r="DN257" s="88"/>
      <c r="DO257" s="88"/>
    </row>
    <row r="258" spans="1:119" x14ac:dyDescent="0.3">
      <c r="A258" s="117"/>
      <c r="B258" s="88"/>
      <c r="C258" s="89"/>
      <c r="D258" s="88"/>
      <c r="E258" s="88"/>
      <c r="F258" s="117"/>
      <c r="G258" s="88"/>
      <c r="H258" s="88"/>
      <c r="I258" s="88"/>
      <c r="J258" s="88"/>
      <c r="K258" s="88"/>
      <c r="N258" s="90"/>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8"/>
      <c r="BU258" s="88"/>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8"/>
      <c r="DJ258" s="88"/>
      <c r="DK258" s="88"/>
      <c r="DL258" s="88"/>
      <c r="DM258" s="88"/>
      <c r="DN258" s="88"/>
      <c r="DO258" s="88"/>
    </row>
    <row r="259" spans="1:119" x14ac:dyDescent="0.3">
      <c r="A259" s="117"/>
      <c r="B259" s="88"/>
      <c r="C259" s="89"/>
      <c r="D259" s="88"/>
      <c r="E259" s="88"/>
      <c r="F259" s="117"/>
      <c r="G259" s="88"/>
      <c r="H259" s="88"/>
      <c r="I259" s="88"/>
      <c r="J259" s="88"/>
      <c r="K259" s="88"/>
      <c r="N259" s="90"/>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row>
    <row r="260" spans="1:119" x14ac:dyDescent="0.3">
      <c r="A260" s="117"/>
      <c r="B260" s="88"/>
      <c r="C260" s="89"/>
      <c r="D260" s="88"/>
      <c r="E260" s="88"/>
      <c r="F260" s="117"/>
      <c r="G260" s="88"/>
      <c r="H260" s="88"/>
      <c r="I260" s="88"/>
      <c r="J260" s="88"/>
      <c r="K260" s="88"/>
      <c r="N260" s="90"/>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row>
    <row r="261" spans="1:119" x14ac:dyDescent="0.3">
      <c r="A261" s="117"/>
      <c r="B261" s="88"/>
      <c r="C261" s="89"/>
      <c r="D261" s="88"/>
      <c r="E261" s="88"/>
      <c r="F261" s="117"/>
      <c r="G261" s="88"/>
      <c r="H261" s="88"/>
      <c r="I261" s="88"/>
      <c r="J261" s="88"/>
      <c r="K261" s="88"/>
      <c r="N261" s="90"/>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row>
    <row r="262" spans="1:119" x14ac:dyDescent="0.3">
      <c r="A262" s="117"/>
      <c r="B262" s="88"/>
      <c r="C262" s="89"/>
      <c r="D262" s="88"/>
      <c r="E262" s="88"/>
      <c r="F262" s="117"/>
      <c r="G262" s="88"/>
      <c r="H262" s="88"/>
      <c r="I262" s="88"/>
      <c r="J262" s="88"/>
    </row>
    <row r="263" spans="1:119" x14ac:dyDescent="0.3">
      <c r="A263" s="117"/>
      <c r="B263" s="88"/>
      <c r="C263" s="89"/>
      <c r="D263" s="88"/>
      <c r="E263" s="88"/>
      <c r="F263" s="117"/>
      <c r="G263" s="88"/>
      <c r="H263" s="88"/>
      <c r="I263" s="88"/>
      <c r="J263" s="88"/>
    </row>
    <row r="264" spans="1:119" x14ac:dyDescent="0.3">
      <c r="A264" s="117"/>
      <c r="B264" s="88"/>
      <c r="C264" s="89"/>
      <c r="D264" s="88"/>
      <c r="E264" s="88"/>
      <c r="F264" s="117"/>
      <c r="G264" s="88"/>
      <c r="H264" s="88"/>
      <c r="I264" s="88"/>
      <c r="J264" s="88"/>
    </row>
    <row r="265" spans="1:119" x14ac:dyDescent="0.3">
      <c r="A265" s="117"/>
      <c r="B265" s="88"/>
      <c r="C265" s="89"/>
      <c r="D265" s="88"/>
      <c r="E265" s="88"/>
      <c r="F265" s="117"/>
      <c r="G265" s="88"/>
      <c r="H265" s="88"/>
      <c r="I265" s="88"/>
      <c r="J265" s="88"/>
    </row>
    <row r="266" spans="1:119" x14ac:dyDescent="0.3">
      <c r="A266" s="117"/>
      <c r="B266" s="88"/>
      <c r="C266" s="89"/>
      <c r="D266" s="88"/>
      <c r="E266" s="88"/>
      <c r="F266" s="117"/>
      <c r="G266" s="88"/>
      <c r="H266" s="88"/>
      <c r="I266" s="88"/>
      <c r="J266" s="88"/>
    </row>
    <row r="267" spans="1:119" x14ac:dyDescent="0.3">
      <c r="A267" s="117"/>
      <c r="B267" s="88"/>
      <c r="C267" s="89"/>
      <c r="D267" s="88"/>
      <c r="E267" s="88"/>
      <c r="F267" s="117"/>
      <c r="G267" s="88"/>
      <c r="H267" s="88"/>
      <c r="I267" s="88"/>
      <c r="J267" s="88"/>
    </row>
    <row r="268" spans="1:119" x14ac:dyDescent="0.3">
      <c r="A268" s="117"/>
      <c r="B268" s="88"/>
      <c r="C268" s="89"/>
      <c r="D268" s="88"/>
      <c r="E268" s="88"/>
      <c r="F268" s="117"/>
      <c r="G268" s="88"/>
      <c r="H268" s="88"/>
      <c r="I268" s="88"/>
      <c r="J268" s="88"/>
    </row>
    <row r="269" spans="1:119" x14ac:dyDescent="0.3">
      <c r="A269" s="117"/>
      <c r="B269" s="88"/>
      <c r="C269" s="89"/>
      <c r="D269" s="88"/>
      <c r="E269" s="88"/>
      <c r="F269" s="117"/>
      <c r="G269" s="88"/>
      <c r="H269" s="88"/>
      <c r="I269" s="88"/>
      <c r="J269" s="88"/>
    </row>
  </sheetData>
  <mergeCells count="316">
    <mergeCell ref="B143:B144"/>
    <mergeCell ref="C143:C144"/>
    <mergeCell ref="D143:D144"/>
    <mergeCell ref="E143:E144"/>
    <mergeCell ref="E147:E150"/>
    <mergeCell ref="G139:H139"/>
    <mergeCell ref="G142:H142"/>
    <mergeCell ref="G143:H143"/>
    <mergeCell ref="G144:H144"/>
    <mergeCell ref="E139:E142"/>
    <mergeCell ref="G161:H161"/>
    <mergeCell ref="B134:B137"/>
    <mergeCell ref="C134:C137"/>
    <mergeCell ref="B130:B131"/>
    <mergeCell ref="B147:B150"/>
    <mergeCell ref="G162:H162"/>
    <mergeCell ref="E19:E22"/>
    <mergeCell ref="D19:D22"/>
    <mergeCell ref="G148:H148"/>
    <mergeCell ref="G149:H149"/>
    <mergeCell ref="G150:H150"/>
    <mergeCell ref="D151:D153"/>
    <mergeCell ref="E151:E153"/>
    <mergeCell ref="F19:F21"/>
    <mergeCell ref="G33:H33"/>
    <mergeCell ref="G35:H35"/>
    <mergeCell ref="G40:H40"/>
    <mergeCell ref="E47:E58"/>
    <mergeCell ref="G147:H147"/>
    <mergeCell ref="D139:D142"/>
    <mergeCell ref="D147:D150"/>
    <mergeCell ref="B103:B104"/>
    <mergeCell ref="D100:D101"/>
    <mergeCell ref="E100:E101"/>
    <mergeCell ref="G44:H44"/>
    <mergeCell ref="G80:H80"/>
    <mergeCell ref="G81:H81"/>
    <mergeCell ref="G82:H82"/>
    <mergeCell ref="G64:H64"/>
    <mergeCell ref="G65:H65"/>
    <mergeCell ref="G66:H66"/>
    <mergeCell ref="G49:H49"/>
    <mergeCell ref="G51:H51"/>
    <mergeCell ref="G53:H53"/>
    <mergeCell ref="G55:H55"/>
    <mergeCell ref="G57:H57"/>
    <mergeCell ref="G69:H69"/>
    <mergeCell ref="G75:H75"/>
    <mergeCell ref="D47:D58"/>
    <mergeCell ref="D115:D116"/>
    <mergeCell ref="E115:E116"/>
    <mergeCell ref="G116:H116"/>
    <mergeCell ref="G112:H112"/>
    <mergeCell ref="G114:H114"/>
    <mergeCell ref="G113:H113"/>
    <mergeCell ref="G99:H99"/>
    <mergeCell ref="G101:H101"/>
    <mergeCell ref="G110:H110"/>
    <mergeCell ref="G106:H106"/>
    <mergeCell ref="E105:E106"/>
    <mergeCell ref="D105:D106"/>
    <mergeCell ref="E103:E104"/>
    <mergeCell ref="D103:D104"/>
    <mergeCell ref="G97:H97"/>
    <mergeCell ref="G98:H98"/>
    <mergeCell ref="E98:E99"/>
    <mergeCell ref="D98:D99"/>
    <mergeCell ref="E96:E97"/>
    <mergeCell ref="G61:H61"/>
    <mergeCell ref="G48:H48"/>
    <mergeCell ref="G90:H90"/>
    <mergeCell ref="G58:H58"/>
    <mergeCell ref="C6:C12"/>
    <mergeCell ref="D8:D9"/>
    <mergeCell ref="B32:B35"/>
    <mergeCell ref="C32:C35"/>
    <mergeCell ref="D32:D35"/>
    <mergeCell ref="E32:E35"/>
    <mergeCell ref="D6:D7"/>
    <mergeCell ref="E6:E12"/>
    <mergeCell ref="B43:B44"/>
    <mergeCell ref="C43:C44"/>
    <mergeCell ref="D43:D44"/>
    <mergeCell ref="E43:E44"/>
    <mergeCell ref="E24:E31"/>
    <mergeCell ref="C19:C22"/>
    <mergeCell ref="B19:B22"/>
    <mergeCell ref="B41:B42"/>
    <mergeCell ref="C41:C42"/>
    <mergeCell ref="E15:E16"/>
    <mergeCell ref="C15:C16"/>
    <mergeCell ref="D15:D16"/>
    <mergeCell ref="D24:D28"/>
    <mergeCell ref="J127:J129"/>
    <mergeCell ref="J10:J11"/>
    <mergeCell ref="K10:K11"/>
    <mergeCell ref="I100:I101"/>
    <mergeCell ref="J103:J104"/>
    <mergeCell ref="K36:K37"/>
    <mergeCell ref="J36:J37"/>
    <mergeCell ref="C98:C99"/>
    <mergeCell ref="B98:B99"/>
    <mergeCell ref="D96:D97"/>
    <mergeCell ref="G104:H104"/>
    <mergeCell ref="G100:H100"/>
    <mergeCell ref="G83:H83"/>
    <mergeCell ref="G60:H60"/>
    <mergeCell ref="G47:H47"/>
    <mergeCell ref="G67:H67"/>
    <mergeCell ref="G68:H68"/>
    <mergeCell ref="G96:H96"/>
    <mergeCell ref="G59:H59"/>
    <mergeCell ref="E17:E18"/>
    <mergeCell ref="B47:B58"/>
    <mergeCell ref="I36:I37"/>
    <mergeCell ref="C47:C58"/>
    <mergeCell ref="B6:B12"/>
    <mergeCell ref="O36:O37"/>
    <mergeCell ref="M6:M7"/>
    <mergeCell ref="L6:L7"/>
    <mergeCell ref="N10:N11"/>
    <mergeCell ref="K19:K21"/>
    <mergeCell ref="L10:L11"/>
    <mergeCell ref="M10:M11"/>
    <mergeCell ref="O10:O11"/>
    <mergeCell ref="I8:I9"/>
    <mergeCell ref="J8:J9"/>
    <mergeCell ref="I19:I21"/>
    <mergeCell ref="J19:J21"/>
    <mergeCell ref="I6:I7"/>
    <mergeCell ref="K8:K9"/>
    <mergeCell ref="I10:I11"/>
    <mergeCell ref="J6:J7"/>
    <mergeCell ref="K6:K7"/>
    <mergeCell ref="G43:H43"/>
    <mergeCell ref="G52:H52"/>
    <mergeCell ref="G54:H54"/>
    <mergeCell ref="G34:H34"/>
    <mergeCell ref="G50:H50"/>
    <mergeCell ref="G56:H56"/>
    <mergeCell ref="P6:P7"/>
    <mergeCell ref="P36:P37"/>
    <mergeCell ref="L36:L37"/>
    <mergeCell ref="M36:M37"/>
    <mergeCell ref="P10:P11"/>
    <mergeCell ref="N6:N7"/>
    <mergeCell ref="O6:O7"/>
    <mergeCell ref="P8:P9"/>
    <mergeCell ref="M8:M9"/>
    <mergeCell ref="N8:N9"/>
    <mergeCell ref="O8:O9"/>
    <mergeCell ref="L8:L9"/>
    <mergeCell ref="P19:P21"/>
    <mergeCell ref="O19:O21"/>
    <mergeCell ref="L19:L21"/>
    <mergeCell ref="M19:M21"/>
    <mergeCell ref="N19:N21"/>
    <mergeCell ref="N36:N37"/>
    <mergeCell ref="F117:F118"/>
    <mergeCell ref="B100:B101"/>
    <mergeCell ref="B96:B97"/>
    <mergeCell ref="B87:B88"/>
    <mergeCell ref="G109:H109"/>
    <mergeCell ref="G111:H111"/>
    <mergeCell ref="C105:C106"/>
    <mergeCell ref="B105:B106"/>
    <mergeCell ref="D117:D119"/>
    <mergeCell ref="E117:E119"/>
    <mergeCell ref="G105:H105"/>
    <mergeCell ref="B115:B116"/>
    <mergeCell ref="C115:C116"/>
    <mergeCell ref="G117:H117"/>
    <mergeCell ref="G118:H118"/>
    <mergeCell ref="G102:H102"/>
    <mergeCell ref="G103:H103"/>
    <mergeCell ref="G94:H94"/>
    <mergeCell ref="G95:H95"/>
    <mergeCell ref="G87:H87"/>
    <mergeCell ref="G88:H88"/>
    <mergeCell ref="G89:H89"/>
    <mergeCell ref="C100:C101"/>
    <mergeCell ref="C103:C104"/>
    <mergeCell ref="G4:H4"/>
    <mergeCell ref="G15:H15"/>
    <mergeCell ref="G17:H17"/>
    <mergeCell ref="G19:H21"/>
    <mergeCell ref="G23:H23"/>
    <mergeCell ref="G24:H24"/>
    <mergeCell ref="G27:H27"/>
    <mergeCell ref="G32:H32"/>
    <mergeCell ref="G10:H10"/>
    <mergeCell ref="G28:H28"/>
    <mergeCell ref="G12:H12"/>
    <mergeCell ref="G22:H22"/>
    <mergeCell ref="G29:H29"/>
    <mergeCell ref="G30:H30"/>
    <mergeCell ref="G31:H31"/>
    <mergeCell ref="G16:H16"/>
    <mergeCell ref="G18:H18"/>
    <mergeCell ref="G25:H25"/>
    <mergeCell ref="G26:H26"/>
    <mergeCell ref="A6:A7"/>
    <mergeCell ref="A8:A9"/>
    <mergeCell ref="A10:A11"/>
    <mergeCell ref="G6:H6"/>
    <mergeCell ref="A36:A37"/>
    <mergeCell ref="B36:B40"/>
    <mergeCell ref="C36:C40"/>
    <mergeCell ref="D36:D40"/>
    <mergeCell ref="E36:E40"/>
    <mergeCell ref="G8:H8"/>
    <mergeCell ref="G37:H37"/>
    <mergeCell ref="A19:A21"/>
    <mergeCell ref="G38:H38"/>
    <mergeCell ref="D10:D11"/>
    <mergeCell ref="F36:F40"/>
    <mergeCell ref="G36:H36"/>
    <mergeCell ref="G39:H39"/>
    <mergeCell ref="F6:F12"/>
    <mergeCell ref="B15:B16"/>
    <mergeCell ref="B24:B31"/>
    <mergeCell ref="C24:C31"/>
    <mergeCell ref="B17:B18"/>
    <mergeCell ref="C17:C18"/>
    <mergeCell ref="D17:D18"/>
    <mergeCell ref="J147:J150"/>
    <mergeCell ref="B59:B60"/>
    <mergeCell ref="D59:D60"/>
    <mergeCell ref="B112:B114"/>
    <mergeCell ref="B109:B111"/>
    <mergeCell ref="E87:E88"/>
    <mergeCell ref="E59:E60"/>
    <mergeCell ref="C96:C97"/>
    <mergeCell ref="B117:B119"/>
    <mergeCell ref="C117:C119"/>
    <mergeCell ref="C87:C88"/>
    <mergeCell ref="D87:D88"/>
    <mergeCell ref="B61:B85"/>
    <mergeCell ref="C61:C85"/>
    <mergeCell ref="C59:C60"/>
    <mergeCell ref="D109:D111"/>
    <mergeCell ref="E109:E111"/>
    <mergeCell ref="C109:C111"/>
    <mergeCell ref="C112:C114"/>
    <mergeCell ref="D112:D114"/>
    <mergeCell ref="E112:E114"/>
    <mergeCell ref="C139:C142"/>
    <mergeCell ref="C147:C150"/>
    <mergeCell ref="B139:B142"/>
    <mergeCell ref="P151:P153"/>
    <mergeCell ref="N151:N153"/>
    <mergeCell ref="O151:O153"/>
    <mergeCell ref="L151:L153"/>
    <mergeCell ref="M151:M153"/>
    <mergeCell ref="F151:F153"/>
    <mergeCell ref="J151:J153"/>
    <mergeCell ref="K151:K153"/>
    <mergeCell ref="I151:I152"/>
    <mergeCell ref="G151:H153"/>
    <mergeCell ref="A151:A153"/>
    <mergeCell ref="G154:H154"/>
    <mergeCell ref="G76:H76"/>
    <mergeCell ref="G77:H77"/>
    <mergeCell ref="G78:H78"/>
    <mergeCell ref="G79:H79"/>
    <mergeCell ref="G135:H135"/>
    <mergeCell ref="G137:H137"/>
    <mergeCell ref="G136:H136"/>
    <mergeCell ref="G119:H119"/>
    <mergeCell ref="G130:H130"/>
    <mergeCell ref="G132:H132"/>
    <mergeCell ref="G134:H134"/>
    <mergeCell ref="G120:H120"/>
    <mergeCell ref="G121:H121"/>
    <mergeCell ref="G133:H133"/>
    <mergeCell ref="G115:H115"/>
    <mergeCell ref="C130:C131"/>
    <mergeCell ref="G145:H145"/>
    <mergeCell ref="G140:H140"/>
    <mergeCell ref="G141:H141"/>
    <mergeCell ref="B151:B154"/>
    <mergeCell ref="C151:C154"/>
    <mergeCell ref="G124:H124"/>
    <mergeCell ref="E127:E129"/>
    <mergeCell ref="E124:E126"/>
    <mergeCell ref="B124:B126"/>
    <mergeCell ref="C127:C129"/>
    <mergeCell ref="D127:D129"/>
    <mergeCell ref="C124:C126"/>
    <mergeCell ref="F127:F129"/>
    <mergeCell ref="G125:H125"/>
    <mergeCell ref="B127:B129"/>
    <mergeCell ref="G159:H159"/>
    <mergeCell ref="G160:H160"/>
    <mergeCell ref="G41:H41"/>
    <mergeCell ref="G91:H91"/>
    <mergeCell ref="G70:H70"/>
    <mergeCell ref="G71:H71"/>
    <mergeCell ref="G72:H72"/>
    <mergeCell ref="G73:H73"/>
    <mergeCell ref="G86:H86"/>
    <mergeCell ref="G84:H84"/>
    <mergeCell ref="G85:H85"/>
    <mergeCell ref="G62:H62"/>
    <mergeCell ref="G63:H63"/>
    <mergeCell ref="G74:H74"/>
    <mergeCell ref="G146:H146"/>
    <mergeCell ref="G131:H131"/>
    <mergeCell ref="G138:H138"/>
    <mergeCell ref="G157:H157"/>
    <mergeCell ref="G158:H158"/>
    <mergeCell ref="G42:H42"/>
    <mergeCell ref="G128:H128"/>
    <mergeCell ref="G129:H129"/>
    <mergeCell ref="G126:H126"/>
    <mergeCell ref="G127:H127"/>
  </mergeCells>
  <phoneticPr fontId="12" type="noConversion"/>
  <conditionalFormatting sqref="E6">
    <cfRule type="cellIs" dxfId="110" priority="182" operator="equal">
      <formula>"No"</formula>
    </cfRule>
  </conditionalFormatting>
  <conditionalFormatting sqref="E36">
    <cfRule type="cellIs" dxfId="109" priority="184" operator="equal">
      <formula>"No"</formula>
    </cfRule>
  </conditionalFormatting>
  <conditionalFormatting sqref="K6 K8 K10">
    <cfRule type="cellIs" dxfId="108" priority="177" operator="equal">
      <formula>"Pass"</formula>
    </cfRule>
    <cfRule type="cellIs" dxfId="107" priority="178" operator="equal">
      <formula>"Fail"</formula>
    </cfRule>
    <cfRule type="cellIs" dxfId="106" priority="179" operator="equal">
      <formula>#REF!</formula>
    </cfRule>
    <cfRule type="cellIs" dxfId="105" priority="180" operator="equal">
      <formula>#REF!</formula>
    </cfRule>
    <cfRule type="cellIs" dxfId="104" priority="181" operator="equal">
      <formula>#REF!</formula>
    </cfRule>
  </conditionalFormatting>
  <conditionalFormatting sqref="K12">
    <cfRule type="cellIs" dxfId="103" priority="158" operator="equal">
      <formula>#REF!</formula>
    </cfRule>
    <cfRule type="cellIs" dxfId="102" priority="159" operator="equal">
      <formula>#REF!</formula>
    </cfRule>
    <cfRule type="cellIs" dxfId="101" priority="160" operator="equal">
      <formula>#REF!</formula>
    </cfRule>
  </conditionalFormatting>
  <conditionalFormatting sqref="K15:K19">
    <cfRule type="cellIs" dxfId="100" priority="362" operator="equal">
      <formula>#REF!</formula>
    </cfRule>
    <cfRule type="cellIs" dxfId="99" priority="363" operator="equal">
      <formula>#REF!</formula>
    </cfRule>
    <cfRule type="cellIs" dxfId="98" priority="364" operator="equal">
      <formula>#REF!</formula>
    </cfRule>
  </conditionalFormatting>
  <conditionalFormatting sqref="K22:K36">
    <cfRule type="cellIs" dxfId="97" priority="153" operator="equal">
      <formula>#REF!</formula>
    </cfRule>
    <cfRule type="cellIs" dxfId="96" priority="154" operator="equal">
      <formula>#REF!</formula>
    </cfRule>
    <cfRule type="cellIs" dxfId="95" priority="152" operator="equal">
      <formula>#REF!</formula>
    </cfRule>
  </conditionalFormatting>
  <conditionalFormatting sqref="K38:K44">
    <cfRule type="cellIs" dxfId="94" priority="23" operator="equal">
      <formula>#REF!</formula>
    </cfRule>
    <cfRule type="cellIs" dxfId="93" priority="24" operator="equal">
      <formula>#REF!</formula>
    </cfRule>
    <cfRule type="cellIs" dxfId="92" priority="25" operator="equal">
      <formula>#REF!</formula>
    </cfRule>
  </conditionalFormatting>
  <conditionalFormatting sqref="K47:K91">
    <cfRule type="cellIs" dxfId="91" priority="38" operator="equal">
      <formula>#REF!</formula>
    </cfRule>
    <cfRule type="cellIs" dxfId="90" priority="39" operator="equal">
      <formula>#REF!</formula>
    </cfRule>
    <cfRule type="cellIs" dxfId="89" priority="40" operator="equal">
      <formula>#REF!</formula>
    </cfRule>
  </conditionalFormatting>
  <conditionalFormatting sqref="K94:K106">
    <cfRule type="cellIs" dxfId="88" priority="137" operator="equal">
      <formula>#REF!</formula>
    </cfRule>
    <cfRule type="cellIs" dxfId="87" priority="138" operator="equal">
      <formula>#REF!</formula>
    </cfRule>
    <cfRule type="cellIs" dxfId="86" priority="139" operator="equal">
      <formula>#REF!</formula>
    </cfRule>
  </conditionalFormatting>
  <conditionalFormatting sqref="K109:K121">
    <cfRule type="cellIs" dxfId="85" priority="155" operator="equal">
      <formula>#REF!</formula>
    </cfRule>
    <cfRule type="cellIs" dxfId="84" priority="157" operator="equal">
      <formula>#REF!</formula>
    </cfRule>
    <cfRule type="cellIs" dxfId="83" priority="156" operator="equal">
      <formula>#REF!</formula>
    </cfRule>
  </conditionalFormatting>
  <conditionalFormatting sqref="K124:K152">
    <cfRule type="cellIs" dxfId="82" priority="21" operator="equal">
      <formula>#REF!</formula>
    </cfRule>
    <cfRule type="cellIs" dxfId="81" priority="22" operator="equal">
      <formula>#REF!</formula>
    </cfRule>
    <cfRule type="cellIs" dxfId="80" priority="20" operator="equal">
      <formula>#REF!</formula>
    </cfRule>
  </conditionalFormatting>
  <conditionalFormatting sqref="K154">
    <cfRule type="cellIs" dxfId="79" priority="127" operator="equal">
      <formula>#REF!</formula>
    </cfRule>
    <cfRule type="cellIs" dxfId="78" priority="126" operator="equal">
      <formula>#REF!</formula>
    </cfRule>
    <cfRule type="cellIs" dxfId="77" priority="125" operator="equal">
      <formula>#REF!</formula>
    </cfRule>
  </conditionalFormatting>
  <conditionalFormatting sqref="K157:K162">
    <cfRule type="cellIs" dxfId="76" priority="365" operator="equal">
      <formula>#REF!</formula>
    </cfRule>
    <cfRule type="cellIs" dxfId="75" priority="366" operator="equal">
      <formula>#REF!</formula>
    </cfRule>
    <cfRule type="cellIs" dxfId="74" priority="367" operator="equal">
      <formula>#REF!</formula>
    </cfRule>
  </conditionalFormatting>
  <dataValidations count="1">
    <dataValidation type="list" allowBlank="1" showInputMessage="1" showErrorMessage="1" sqref="K6:K12 K38:K44 K157:K162 K154 K47:K91 K15:K19 K22:K36 K109:K121 K94:K106 K124:K152" xr:uid="{E669F99F-9AFD-4AA6-B2FF-F6D41D6A5BC6}">
      <formula1>$K$166:$K$169</formula1>
    </dataValidation>
  </dataValidations>
  <pageMargins left="0.23622047244094491" right="0.23622047244094491" top="0.74803149606299213" bottom="0.74803149606299213" header="0.31496062992125984" footer="0.31496062992125984"/>
  <pageSetup paperSize="8" scale="1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B0F2-E47B-4493-99D6-1F1BAC4B6E3C}">
  <sheetPr>
    <pageSetUpPr fitToPage="1"/>
  </sheetPr>
  <dimension ref="A1:DV338"/>
  <sheetViews>
    <sheetView zoomScale="80" zoomScaleNormal="80" workbookViewId="0">
      <selection activeCell="A4" sqref="A4"/>
    </sheetView>
  </sheetViews>
  <sheetFormatPr defaultColWidth="9.109375" defaultRowHeight="14.4" outlineLevelRow="1" x14ac:dyDescent="0.3"/>
  <cols>
    <col min="1" max="1" width="19.109375" style="119" customWidth="1"/>
    <col min="2" max="2" width="13.109375" style="197" customWidth="1"/>
    <col min="3" max="3" width="99" style="198" customWidth="1"/>
    <col min="4" max="5" width="13.5546875" style="5" customWidth="1"/>
    <col min="6" max="6" width="54.88671875" style="119" customWidth="1"/>
    <col min="7" max="7" width="34.77734375" style="5" customWidth="1"/>
    <col min="8" max="8" width="26.5546875" style="5" customWidth="1"/>
    <col min="9" max="9" width="60" style="5" customWidth="1"/>
    <col min="10" max="10" width="66.21875" style="5" customWidth="1"/>
    <col min="11" max="11" width="17.109375" style="5" bestFit="1" customWidth="1"/>
    <col min="12" max="13" width="70.77734375" style="5" customWidth="1"/>
    <col min="14" max="14" width="6.77734375" style="9" hidden="1" customWidth="1"/>
    <col min="15" max="15" width="17.109375" style="5" hidden="1" customWidth="1"/>
    <col min="16" max="16384" width="9.109375" style="5"/>
  </cols>
  <sheetData>
    <row r="1" spans="1:126" x14ac:dyDescent="0.3">
      <c r="A1" s="162"/>
      <c r="B1" s="163"/>
      <c r="C1" s="164" t="s">
        <v>783</v>
      </c>
      <c r="D1" s="165"/>
      <c r="E1" s="115"/>
      <c r="F1" s="115"/>
      <c r="G1" s="1"/>
      <c r="H1" s="1"/>
      <c r="I1" s="1"/>
      <c r="J1" s="1"/>
      <c r="K1" s="116"/>
      <c r="L1" s="3"/>
      <c r="M1" s="3"/>
      <c r="N1" s="4"/>
      <c r="P1" s="88"/>
      <c r="Q1" s="88"/>
      <c r="R1" s="88"/>
      <c r="S1" s="88"/>
      <c r="T1" s="88"/>
      <c r="U1" s="88"/>
      <c r="V1" s="88"/>
      <c r="W1" s="88"/>
      <c r="X1" s="88"/>
      <c r="Y1" s="88"/>
      <c r="Z1" s="88"/>
      <c r="AA1" s="88"/>
      <c r="AB1" s="88"/>
      <c r="AC1" s="88"/>
      <c r="AD1" s="88"/>
      <c r="AE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row>
    <row r="2" spans="1:126" ht="13.35" hidden="1" customHeight="1" outlineLevel="1" x14ac:dyDescent="0.3">
      <c r="A2" s="1"/>
      <c r="B2" s="166"/>
      <c r="C2" s="166"/>
      <c r="D2" s="1"/>
      <c r="E2" s="1"/>
      <c r="F2" s="1"/>
      <c r="G2" s="1"/>
      <c r="H2" s="1"/>
      <c r="I2" s="1"/>
      <c r="J2" s="1"/>
      <c r="K2" s="1"/>
      <c r="L2" s="1"/>
      <c r="M2" s="1"/>
      <c r="N2" s="4"/>
      <c r="P2" s="88"/>
      <c r="Q2" s="88"/>
      <c r="R2" s="88"/>
      <c r="S2" s="88"/>
      <c r="T2" s="88"/>
      <c r="U2" s="88"/>
      <c r="V2" s="88"/>
      <c r="W2" s="88"/>
      <c r="X2" s="88"/>
      <c r="Y2" s="88"/>
      <c r="Z2" s="88"/>
      <c r="AA2" s="88"/>
      <c r="AB2" s="88"/>
      <c r="AC2" s="88"/>
      <c r="AD2" s="88"/>
      <c r="AE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row>
    <row r="3" spans="1:126" ht="14.25" hidden="1" customHeight="1" outlineLevel="1" x14ac:dyDescent="0.3">
      <c r="A3" s="6"/>
      <c r="B3" s="167"/>
      <c r="C3" s="168"/>
      <c r="D3" s="6"/>
      <c r="E3" s="6"/>
      <c r="F3" s="6"/>
      <c r="G3" s="6"/>
      <c r="H3" s="6"/>
      <c r="I3" s="6"/>
      <c r="J3" s="6"/>
      <c r="K3" s="169"/>
      <c r="L3" s="170"/>
      <c r="M3" s="170"/>
      <c r="N3" s="4"/>
      <c r="P3" s="88"/>
      <c r="Q3" s="88"/>
      <c r="R3" s="88"/>
      <c r="S3" s="88"/>
      <c r="T3" s="88"/>
      <c r="U3" s="88"/>
      <c r="V3" s="88"/>
      <c r="W3" s="88"/>
      <c r="X3" s="88"/>
      <c r="Y3" s="88"/>
      <c r="Z3" s="88"/>
      <c r="AA3" s="88"/>
      <c r="AB3" s="88"/>
      <c r="AC3" s="88"/>
      <c r="AD3" s="88"/>
      <c r="AE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row>
    <row r="4" spans="1:126" ht="66.75" customHeight="1" collapsed="1" x14ac:dyDescent="0.3">
      <c r="A4" s="171" t="s">
        <v>224</v>
      </c>
      <c r="B4" s="172" t="s">
        <v>784</v>
      </c>
      <c r="C4" s="173" t="s">
        <v>62</v>
      </c>
      <c r="D4" s="174" t="s">
        <v>785</v>
      </c>
      <c r="E4" s="230" t="s">
        <v>1407</v>
      </c>
      <c r="F4" s="175" t="s">
        <v>787</v>
      </c>
      <c r="G4" s="515" t="s">
        <v>788</v>
      </c>
      <c r="H4" s="516"/>
      <c r="I4" s="176" t="s">
        <v>72</v>
      </c>
      <c r="J4" s="176" t="s">
        <v>74</v>
      </c>
      <c r="K4" s="177" t="s">
        <v>76</v>
      </c>
      <c r="L4" s="177" t="s">
        <v>789</v>
      </c>
      <c r="M4" s="177" t="s">
        <v>80</v>
      </c>
      <c r="N4" s="178" t="s">
        <v>790</v>
      </c>
      <c r="O4" s="179" t="s">
        <v>791</v>
      </c>
      <c r="P4" s="88"/>
      <c r="Q4" s="88"/>
      <c r="R4" s="88"/>
      <c r="S4" s="88"/>
      <c r="T4" s="88"/>
      <c r="U4" s="88"/>
      <c r="V4" s="88"/>
      <c r="W4" s="88"/>
      <c r="X4" s="88"/>
      <c r="Y4" s="88"/>
      <c r="Z4" s="88"/>
      <c r="AA4" s="88"/>
      <c r="AB4" s="88"/>
      <c r="AC4" s="88"/>
      <c r="AD4" s="88"/>
      <c r="AE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row>
    <row r="5" spans="1:126" ht="13.8" x14ac:dyDescent="0.3">
      <c r="A5" s="180" t="s">
        <v>1408</v>
      </c>
      <c r="B5" s="181"/>
      <c r="C5" s="182"/>
      <c r="D5" s="183"/>
      <c r="E5" s="183"/>
      <c r="F5" s="181"/>
      <c r="G5" s="181"/>
      <c r="H5" s="181"/>
      <c r="I5" s="181"/>
      <c r="J5" s="181"/>
      <c r="K5" s="181"/>
      <c r="L5" s="181"/>
      <c r="M5" s="181"/>
      <c r="N5" s="143"/>
      <c r="O5" s="184"/>
      <c r="P5" s="88"/>
      <c r="Q5" s="88"/>
      <c r="R5" s="88"/>
      <c r="S5" s="88"/>
      <c r="T5" s="88"/>
      <c r="U5" s="88"/>
      <c r="V5" s="88"/>
      <c r="W5" s="88"/>
      <c r="X5" s="88"/>
      <c r="Y5" s="88"/>
      <c r="Z5" s="88"/>
      <c r="AA5" s="88"/>
      <c r="AB5" s="88"/>
      <c r="AC5" s="88"/>
      <c r="AD5" s="88"/>
      <c r="AE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row>
    <row r="6" spans="1:126" ht="95.25" customHeight="1" x14ac:dyDescent="0.3">
      <c r="A6" s="123" t="s">
        <v>668</v>
      </c>
      <c r="B6" s="538" t="s">
        <v>669</v>
      </c>
      <c r="C6" s="538" t="s">
        <v>1409</v>
      </c>
      <c r="D6" s="505" t="s">
        <v>256</v>
      </c>
      <c r="E6" s="454" t="s">
        <v>208</v>
      </c>
      <c r="F6" s="186" t="s">
        <v>1410</v>
      </c>
      <c r="G6" s="481" t="s">
        <v>1411</v>
      </c>
      <c r="H6" s="482"/>
      <c r="I6" s="126" t="s">
        <v>1412</v>
      </c>
      <c r="J6" s="126" t="s">
        <v>1413</v>
      </c>
      <c r="K6" s="185" t="s">
        <v>882</v>
      </c>
      <c r="L6" s="124"/>
      <c r="M6" s="124"/>
      <c r="N6" s="135">
        <f t="shared" ref="N6:N7" si="0">IF(K6="","0",IF(K6="Pass",1,IF(K6="Fail",0,IF(K6="TBD",0,IF(K6="N/A (Please provide reason)",1)))))</f>
        <v>0</v>
      </c>
      <c r="O6" s="133">
        <f>IF(AND(D6="M",K6="N/A (Please provide reason)"),1,0)</f>
        <v>0</v>
      </c>
      <c r="P6" s="88"/>
      <c r="Q6" s="88"/>
      <c r="R6" s="88"/>
      <c r="S6" s="88"/>
      <c r="T6" s="88"/>
      <c r="U6" s="88"/>
      <c r="V6" s="88"/>
      <c r="W6" s="88"/>
      <c r="X6" s="88"/>
      <c r="Y6" s="88"/>
      <c r="Z6" s="88"/>
      <c r="AA6" s="88"/>
      <c r="AB6" s="88"/>
      <c r="AC6" s="88"/>
      <c r="AD6" s="88"/>
      <c r="AE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row>
    <row r="7" spans="1:126" ht="100.5" customHeight="1" x14ac:dyDescent="0.3">
      <c r="A7" s="123" t="s">
        <v>671</v>
      </c>
      <c r="B7" s="538"/>
      <c r="C7" s="538"/>
      <c r="D7" s="505"/>
      <c r="E7" s="456"/>
      <c r="F7" s="124" t="s">
        <v>1414</v>
      </c>
      <c r="G7" s="481" t="s">
        <v>1927</v>
      </c>
      <c r="H7" s="482"/>
      <c r="I7" s="126" t="s">
        <v>1415</v>
      </c>
      <c r="J7" s="126" t="s">
        <v>1413</v>
      </c>
      <c r="K7" s="185" t="s">
        <v>797</v>
      </c>
      <c r="L7" s="124"/>
      <c r="M7" s="124"/>
      <c r="N7" s="135">
        <f t="shared" si="0"/>
        <v>0</v>
      </c>
      <c r="O7" s="133">
        <f>IF(AND(D6="M",K7="N/A (Please provide reason)"),1,0)</f>
        <v>0</v>
      </c>
      <c r="P7" s="88"/>
      <c r="Q7" s="88"/>
      <c r="R7" s="88"/>
      <c r="S7" s="88"/>
      <c r="T7" s="88"/>
      <c r="U7" s="88"/>
      <c r="V7" s="88"/>
      <c r="W7" s="88"/>
      <c r="X7" s="88"/>
      <c r="Y7" s="88"/>
      <c r="Z7" s="88"/>
      <c r="AA7" s="88"/>
      <c r="AB7" s="88"/>
      <c r="AC7" s="88"/>
      <c r="AD7" s="88"/>
      <c r="AE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row>
    <row r="8" spans="1:126" ht="90.75" customHeight="1" x14ac:dyDescent="0.3">
      <c r="A8" s="123" t="s">
        <v>673</v>
      </c>
      <c r="B8" s="136" t="s">
        <v>674</v>
      </c>
      <c r="C8" s="136" t="s">
        <v>1416</v>
      </c>
      <c r="D8" s="203" t="s">
        <v>256</v>
      </c>
      <c r="E8" s="273" t="s">
        <v>208</v>
      </c>
      <c r="F8" s="201" t="s">
        <v>1417</v>
      </c>
      <c r="G8" s="517" t="s">
        <v>675</v>
      </c>
      <c r="H8" s="518"/>
      <c r="I8" s="202" t="s">
        <v>1418</v>
      </c>
      <c r="J8" s="202" t="s">
        <v>1419</v>
      </c>
      <c r="K8" s="185" t="s">
        <v>797</v>
      </c>
      <c r="L8" s="124"/>
      <c r="M8" s="124"/>
      <c r="N8" s="135">
        <f t="shared" ref="N8:N9" si="1">IF(K8="","0",IF(K8="Pass",1,IF(K8="Fail",0,IF(K8="TBD",0,IF(K8="N/A (Please provide reason)",1)))))</f>
        <v>0</v>
      </c>
      <c r="O8" s="133">
        <f>IF(AND(D7="M",K8="N/A (Please provide reason)"),1,0)</f>
        <v>0</v>
      </c>
      <c r="P8" s="88"/>
      <c r="Q8" s="88"/>
      <c r="R8" s="88"/>
      <c r="S8" s="88"/>
      <c r="T8" s="88"/>
      <c r="U8" s="88"/>
      <c r="V8" s="88"/>
      <c r="W8" s="88"/>
      <c r="X8" s="88"/>
      <c r="Y8" s="88"/>
      <c r="Z8" s="88"/>
      <c r="AA8" s="88"/>
      <c r="AB8" s="88"/>
      <c r="AC8" s="88"/>
      <c r="AD8" s="88"/>
      <c r="AE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row>
    <row r="9" spans="1:126" ht="30.6" customHeight="1" x14ac:dyDescent="0.3">
      <c r="A9" s="536" t="s">
        <v>676</v>
      </c>
      <c r="B9" s="437" t="s">
        <v>677</v>
      </c>
      <c r="C9" s="443" t="s">
        <v>1928</v>
      </c>
      <c r="D9" s="445" t="s">
        <v>256</v>
      </c>
      <c r="E9" s="458" t="s">
        <v>208</v>
      </c>
      <c r="F9" s="506" t="s">
        <v>1420</v>
      </c>
      <c r="G9" s="500" t="s">
        <v>960</v>
      </c>
      <c r="H9" s="500"/>
      <c r="I9" s="506" t="s">
        <v>1421</v>
      </c>
      <c r="J9" s="527" t="s">
        <v>1055</v>
      </c>
      <c r="K9" s="473" t="s">
        <v>797</v>
      </c>
      <c r="L9" s="473"/>
      <c r="M9" s="441"/>
      <c r="N9" s="135">
        <f t="shared" si="1"/>
        <v>0</v>
      </c>
      <c r="O9" s="133">
        <f>IF(AND(D8="M",K9="N/A (Please provide reason)"),1,0)</f>
        <v>0</v>
      </c>
      <c r="P9" s="88"/>
      <c r="Q9" s="88"/>
      <c r="R9" s="88"/>
      <c r="S9" s="88"/>
      <c r="T9" s="88"/>
      <c r="U9" s="88"/>
      <c r="V9" s="88"/>
      <c r="W9" s="88"/>
      <c r="X9" s="88"/>
      <c r="Y9" s="88"/>
      <c r="Z9" s="88"/>
      <c r="AA9" s="88"/>
      <c r="AB9" s="88"/>
      <c r="AC9" s="88"/>
      <c r="AD9" s="88"/>
      <c r="AE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row>
    <row r="10" spans="1:126" ht="40.5" customHeight="1" x14ac:dyDescent="0.3">
      <c r="A10" s="537"/>
      <c r="B10" s="452"/>
      <c r="C10" s="450"/>
      <c r="D10" s="453"/>
      <c r="E10" s="463"/>
      <c r="F10" s="507"/>
      <c r="G10" s="504" t="s">
        <v>1422</v>
      </c>
      <c r="H10" s="504"/>
      <c r="I10" s="508"/>
      <c r="J10" s="527"/>
      <c r="K10" s="475"/>
      <c r="L10" s="475"/>
      <c r="M10" s="442"/>
      <c r="N10" s="135" t="str">
        <f t="shared" ref="N10:N14" si="2">IF(K10="","0",IF(K10="Pass",1,IF(K10="Fail",0,IF(K10="TBD",0,IF(K10="N/A (Please provide reason)",1)))))</f>
        <v>0</v>
      </c>
      <c r="O10" s="133">
        <f>IF(AND(D8="M",K10="N/A (Please provide reason)"),1,0)</f>
        <v>0</v>
      </c>
      <c r="P10" s="88"/>
      <c r="Q10" s="88"/>
      <c r="R10" s="88"/>
      <c r="S10" s="88"/>
      <c r="T10" s="88"/>
      <c r="U10" s="88"/>
      <c r="V10" s="88"/>
      <c r="W10" s="88"/>
      <c r="X10" s="88"/>
      <c r="Y10" s="88"/>
      <c r="Z10" s="88"/>
      <c r="AA10" s="88"/>
      <c r="AB10" s="88"/>
      <c r="AC10" s="88"/>
      <c r="AD10" s="88"/>
      <c r="AE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row>
    <row r="11" spans="1:126" ht="42.6" customHeight="1" x14ac:dyDescent="0.3">
      <c r="A11" s="286" t="s">
        <v>679</v>
      </c>
      <c r="B11" s="452"/>
      <c r="C11" s="450"/>
      <c r="D11" s="453"/>
      <c r="E11" s="463"/>
      <c r="F11" s="507"/>
      <c r="G11" s="534" t="s">
        <v>1423</v>
      </c>
      <c r="H11" s="535"/>
      <c r="I11" s="294" t="s">
        <v>1424</v>
      </c>
      <c r="J11" s="282" t="s">
        <v>1425</v>
      </c>
      <c r="K11" s="185" t="s">
        <v>797</v>
      </c>
      <c r="L11" s="186"/>
      <c r="M11" s="186"/>
      <c r="N11" s="135">
        <f t="shared" si="2"/>
        <v>0</v>
      </c>
      <c r="O11" s="133">
        <f>IF(AND(D8="M",K11="N/A (Please provide reason)"),1,0)</f>
        <v>0</v>
      </c>
      <c r="P11" s="88"/>
      <c r="Q11" s="88"/>
      <c r="R11" s="88"/>
      <c r="S11" s="88"/>
      <c r="T11" s="88"/>
      <c r="U11" s="88"/>
      <c r="V11" s="88"/>
      <c r="W11" s="88"/>
      <c r="X11" s="88"/>
      <c r="Y11" s="88"/>
      <c r="Z11" s="88"/>
      <c r="AA11" s="88"/>
      <c r="AB11" s="88"/>
      <c r="AC11" s="88"/>
      <c r="AD11" s="88"/>
      <c r="AE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row>
    <row r="12" spans="1:126" ht="35.25" customHeight="1" x14ac:dyDescent="0.3">
      <c r="A12" s="286" t="s">
        <v>681</v>
      </c>
      <c r="B12" s="452"/>
      <c r="C12" s="450"/>
      <c r="D12" s="453"/>
      <c r="E12" s="463"/>
      <c r="F12" s="507"/>
      <c r="G12" s="534" t="s">
        <v>1426</v>
      </c>
      <c r="H12" s="535"/>
      <c r="I12" s="294" t="s">
        <v>1427</v>
      </c>
      <c r="J12" s="282" t="s">
        <v>1425</v>
      </c>
      <c r="K12" s="185" t="s">
        <v>797</v>
      </c>
      <c r="L12" s="186"/>
      <c r="M12" s="186"/>
      <c r="N12" s="135">
        <f t="shared" si="2"/>
        <v>0</v>
      </c>
      <c r="O12" s="133">
        <f>IF(AND(D8="M",K12="N/A (Please provide reason)"),1,0)</f>
        <v>0</v>
      </c>
      <c r="P12" s="88"/>
      <c r="Q12" s="88"/>
      <c r="R12" s="88"/>
      <c r="S12" s="88"/>
      <c r="T12" s="88"/>
      <c r="U12" s="88"/>
      <c r="V12" s="88"/>
      <c r="W12" s="88"/>
      <c r="X12" s="88"/>
      <c r="Y12" s="88"/>
      <c r="Z12" s="88"/>
      <c r="AA12" s="88"/>
      <c r="AB12" s="88"/>
      <c r="AC12" s="88"/>
      <c r="AD12" s="88"/>
      <c r="AE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row>
    <row r="13" spans="1:126" ht="30.6" customHeight="1" x14ac:dyDescent="0.3">
      <c r="A13" s="286" t="s">
        <v>683</v>
      </c>
      <c r="B13" s="452"/>
      <c r="C13" s="450"/>
      <c r="D13" s="453"/>
      <c r="E13" s="463"/>
      <c r="F13" s="507"/>
      <c r="G13" s="534" t="s">
        <v>1428</v>
      </c>
      <c r="H13" s="535"/>
      <c r="I13" s="294" t="s">
        <v>1429</v>
      </c>
      <c r="J13" s="282" t="s">
        <v>1430</v>
      </c>
      <c r="K13" s="185" t="s">
        <v>797</v>
      </c>
      <c r="L13" s="186"/>
      <c r="M13" s="186"/>
      <c r="N13" s="135">
        <f t="shared" si="2"/>
        <v>0</v>
      </c>
      <c r="O13" s="133">
        <f>IF(AND(D8="M",K13="N/A (Please provide reason)"),1,0)</f>
        <v>0</v>
      </c>
      <c r="P13" s="88"/>
      <c r="Q13" s="88"/>
      <c r="R13" s="88"/>
      <c r="S13" s="88"/>
      <c r="T13" s="88"/>
      <c r="U13" s="88"/>
      <c r="V13" s="88"/>
      <c r="W13" s="88"/>
      <c r="X13" s="88"/>
      <c r="Y13" s="88"/>
      <c r="Z13" s="88"/>
      <c r="AA13" s="88"/>
      <c r="AB13" s="88"/>
      <c r="AC13" s="88"/>
      <c r="AD13" s="88"/>
      <c r="AE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row>
    <row r="14" spans="1:126" ht="95.25" customHeight="1" x14ac:dyDescent="0.3">
      <c r="A14" s="286" t="s">
        <v>685</v>
      </c>
      <c r="B14" s="452"/>
      <c r="C14" s="450"/>
      <c r="D14" s="453"/>
      <c r="E14" s="459"/>
      <c r="F14" s="508"/>
      <c r="G14" s="534" t="s">
        <v>1431</v>
      </c>
      <c r="H14" s="535"/>
      <c r="I14" s="294" t="s">
        <v>1432</v>
      </c>
      <c r="J14" s="282" t="s">
        <v>1430</v>
      </c>
      <c r="K14" s="185" t="s">
        <v>797</v>
      </c>
      <c r="L14" s="186"/>
      <c r="M14" s="186"/>
      <c r="N14" s="135">
        <f t="shared" si="2"/>
        <v>0</v>
      </c>
      <c r="O14" s="133">
        <f>IF(AND(D8="M",K14="N/A (Please provide reason)"),1,0)</f>
        <v>0</v>
      </c>
      <c r="P14" s="88"/>
      <c r="Q14" s="88"/>
      <c r="R14" s="88"/>
      <c r="S14" s="88"/>
      <c r="T14" s="88"/>
      <c r="U14" s="88"/>
      <c r="V14" s="88"/>
      <c r="W14" s="88"/>
      <c r="X14" s="88"/>
      <c r="Y14" s="88"/>
      <c r="Z14" s="88"/>
      <c r="AA14" s="88"/>
      <c r="AB14" s="88"/>
      <c r="AC14" s="88"/>
      <c r="AD14" s="88"/>
      <c r="AE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row>
    <row r="15" spans="1:126" ht="176.85" customHeight="1" x14ac:dyDescent="0.3">
      <c r="A15" s="486" t="s">
        <v>687</v>
      </c>
      <c r="B15" s="538" t="s">
        <v>688</v>
      </c>
      <c r="C15" s="489" t="s">
        <v>1433</v>
      </c>
      <c r="D15" s="505" t="s">
        <v>256</v>
      </c>
      <c r="E15" s="458" t="s">
        <v>208</v>
      </c>
      <c r="F15" s="441" t="s">
        <v>1417</v>
      </c>
      <c r="G15" s="530" t="s">
        <v>689</v>
      </c>
      <c r="H15" s="531"/>
      <c r="I15" s="441" t="s">
        <v>1434</v>
      </c>
      <c r="J15" s="464" t="s">
        <v>1435</v>
      </c>
      <c r="K15" s="473" t="s">
        <v>797</v>
      </c>
      <c r="L15" s="473"/>
      <c r="M15" s="473"/>
      <c r="N15" s="135">
        <f t="shared" ref="N15:N16" si="3">IF(K15="","0",IF(K15="Pass",1,IF(K15="Fail",0,IF(K15="TBD",0,IF(K15="N/A (Please provide reason)",1)))))</f>
        <v>0</v>
      </c>
      <c r="O15" s="133">
        <f>IF(AND(D15="M",K15="N/A (Please provide reason)"),1,0)</f>
        <v>0</v>
      </c>
      <c r="P15" s="88"/>
      <c r="Q15" s="88"/>
      <c r="R15" s="88"/>
      <c r="S15" s="88"/>
      <c r="T15" s="88"/>
      <c r="U15" s="88"/>
      <c r="V15" s="88"/>
      <c r="W15" s="88"/>
      <c r="X15" s="88"/>
      <c r="Y15" s="88"/>
      <c r="Z15" s="88"/>
      <c r="AA15" s="88"/>
      <c r="AB15" s="88"/>
      <c r="AC15" s="88"/>
      <c r="AD15" s="88"/>
      <c r="AE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row>
    <row r="16" spans="1:126" ht="249.75" customHeight="1" x14ac:dyDescent="0.3">
      <c r="A16" s="488"/>
      <c r="B16" s="538"/>
      <c r="C16" s="494"/>
      <c r="D16" s="505"/>
      <c r="E16" s="459"/>
      <c r="F16" s="442"/>
      <c r="G16" s="532"/>
      <c r="H16" s="533"/>
      <c r="I16" s="442"/>
      <c r="J16" s="514"/>
      <c r="K16" s="475"/>
      <c r="L16" s="475"/>
      <c r="M16" s="475"/>
      <c r="N16" s="135" t="str">
        <f t="shared" si="3"/>
        <v>0</v>
      </c>
      <c r="O16" s="133">
        <f t="shared" ref="O16" si="4">IF(AND(D15="M",K16="N/A (Please provide reason)"),1,0)</f>
        <v>0</v>
      </c>
      <c r="P16" s="88"/>
      <c r="Q16" s="88"/>
      <c r="R16" s="88"/>
      <c r="S16" s="88"/>
      <c r="T16" s="88"/>
      <c r="U16" s="88"/>
      <c r="V16" s="88"/>
      <c r="W16" s="88"/>
      <c r="X16" s="88"/>
      <c r="Y16" s="88"/>
      <c r="Z16" s="88"/>
      <c r="AA16" s="88"/>
      <c r="AB16" s="88"/>
      <c r="AC16" s="88"/>
      <c r="AD16" s="88"/>
      <c r="AE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row>
    <row r="17" spans="1:126" ht="215.25" customHeight="1" x14ac:dyDescent="0.3">
      <c r="A17" s="123" t="s">
        <v>690</v>
      </c>
      <c r="B17" s="443" t="s">
        <v>691</v>
      </c>
      <c r="C17" s="441" t="s">
        <v>1436</v>
      </c>
      <c r="D17" s="125" t="s">
        <v>256</v>
      </c>
      <c r="E17" s="273" t="s">
        <v>208</v>
      </c>
      <c r="F17" s="186" t="s">
        <v>1437</v>
      </c>
      <c r="G17" s="481" t="s">
        <v>1438</v>
      </c>
      <c r="H17" s="482"/>
      <c r="I17" s="126" t="s">
        <v>1439</v>
      </c>
      <c r="J17" s="126" t="s">
        <v>1413</v>
      </c>
      <c r="K17" s="185" t="s">
        <v>797</v>
      </c>
      <c r="L17" s="124"/>
      <c r="M17" s="124"/>
      <c r="N17" s="135">
        <f t="shared" ref="N17" si="5">IF(K17="","0",IF(K17="Pass",1,IF(K17="Fail",0,IF(K17="TBD",0,IF(K17="N/A (Please provide reason)",1)))))</f>
        <v>0</v>
      </c>
      <c r="O17" s="133">
        <f t="shared" ref="O17" si="6">IF(AND(D16="M",K17="N/A (Please provide reason)"),1,0)</f>
        <v>0</v>
      </c>
      <c r="P17" s="88"/>
      <c r="Q17" s="88"/>
      <c r="R17" s="88"/>
      <c r="S17" s="88"/>
      <c r="T17" s="88"/>
      <c r="U17" s="88"/>
      <c r="V17" s="88"/>
      <c r="W17" s="88"/>
      <c r="X17" s="88"/>
      <c r="Y17" s="88"/>
      <c r="Z17" s="88"/>
      <c r="AA17" s="88"/>
      <c r="AB17" s="88"/>
      <c r="AC17" s="88"/>
      <c r="AD17" s="88"/>
      <c r="AE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row>
    <row r="18" spans="1:126" ht="215.25" customHeight="1" x14ac:dyDescent="0.3">
      <c r="A18" s="123" t="s">
        <v>1440</v>
      </c>
      <c r="B18" s="444"/>
      <c r="C18" s="442"/>
      <c r="D18" s="125" t="s">
        <v>256</v>
      </c>
      <c r="E18" s="273" t="s">
        <v>208</v>
      </c>
      <c r="F18" s="186" t="s">
        <v>1441</v>
      </c>
      <c r="G18" s="481" t="s">
        <v>1442</v>
      </c>
      <c r="H18" s="482"/>
      <c r="I18" s="126" t="s">
        <v>1443</v>
      </c>
      <c r="J18" s="126" t="s">
        <v>1413</v>
      </c>
      <c r="K18" s="185" t="s">
        <v>797</v>
      </c>
      <c r="L18" s="124"/>
      <c r="M18" s="124"/>
      <c r="N18" s="135">
        <f t="shared" ref="N18" si="7">IF(K18="","0",IF(K18="Pass",1,IF(K18="Fail",0,IF(K18="TBD",0,IF(K18="N/A (Please provide reason)",1)))))</f>
        <v>0</v>
      </c>
      <c r="O18" s="133">
        <f t="shared" ref="O18" si="8">IF(AND(D17="M",K18="N/A (Please provide reason)"),1,0)</f>
        <v>0</v>
      </c>
      <c r="P18" s="88"/>
      <c r="Q18" s="88"/>
      <c r="R18" s="88"/>
      <c r="S18" s="88"/>
      <c r="T18" s="88"/>
      <c r="U18" s="88"/>
      <c r="V18" s="88"/>
      <c r="W18" s="88"/>
      <c r="X18" s="88"/>
      <c r="Y18" s="88"/>
      <c r="Z18" s="88"/>
      <c r="AA18" s="88"/>
      <c r="AB18" s="88"/>
      <c r="AC18" s="88"/>
      <c r="AD18" s="88"/>
      <c r="AE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row>
    <row r="19" spans="1:126" ht="93.75" customHeight="1" x14ac:dyDescent="0.3">
      <c r="A19" s="123" t="s">
        <v>695</v>
      </c>
      <c r="B19" s="443" t="s">
        <v>696</v>
      </c>
      <c r="C19" s="538" t="s">
        <v>1444</v>
      </c>
      <c r="D19" s="445" t="s">
        <v>256</v>
      </c>
      <c r="E19" s="458" t="s">
        <v>208</v>
      </c>
      <c r="F19" s="186" t="s">
        <v>1437</v>
      </c>
      <c r="G19" s="481" t="s">
        <v>697</v>
      </c>
      <c r="H19" s="482"/>
      <c r="I19" s="126" t="s">
        <v>1445</v>
      </c>
      <c r="J19" s="126" t="s">
        <v>1413</v>
      </c>
      <c r="K19" s="185" t="s">
        <v>797</v>
      </c>
      <c r="L19" s="124"/>
      <c r="M19" s="124"/>
      <c r="N19" s="135">
        <f t="shared" ref="N19:N33" si="9">IF(K19="","0",IF(K19="Pass",1,IF(K19="Fail",0,IF(K19="TBD",0,IF(K19="N/A (Please provide reason)",1)))))</f>
        <v>0</v>
      </c>
      <c r="O19" s="133">
        <f>IF(AND(D19="M",K19="N/A (Please provide reason)"),1,0)</f>
        <v>0</v>
      </c>
      <c r="P19" s="88"/>
      <c r="Q19" s="88"/>
      <c r="R19" s="88"/>
      <c r="S19" s="88"/>
      <c r="T19" s="88"/>
      <c r="U19" s="88"/>
      <c r="V19" s="88"/>
      <c r="W19" s="88"/>
      <c r="X19" s="88"/>
      <c r="Y19" s="88"/>
      <c r="Z19" s="88"/>
      <c r="AA19" s="88"/>
      <c r="AB19" s="88"/>
      <c r="AC19" s="88"/>
      <c r="AD19" s="88"/>
      <c r="AE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row>
    <row r="20" spans="1:126" ht="90.75" customHeight="1" x14ac:dyDescent="0.3">
      <c r="A20" s="123" t="s">
        <v>698</v>
      </c>
      <c r="B20" s="444"/>
      <c r="C20" s="538"/>
      <c r="D20" s="446"/>
      <c r="E20" s="459"/>
      <c r="F20" s="186" t="s">
        <v>1437</v>
      </c>
      <c r="G20" s="481" t="s">
        <v>699</v>
      </c>
      <c r="H20" s="482"/>
      <c r="I20" s="126" t="s">
        <v>1446</v>
      </c>
      <c r="J20" s="126" t="s">
        <v>1413</v>
      </c>
      <c r="K20" s="185" t="s">
        <v>797</v>
      </c>
      <c r="L20" s="124"/>
      <c r="M20" s="124"/>
      <c r="N20" s="135">
        <f t="shared" si="9"/>
        <v>0</v>
      </c>
      <c r="O20" s="133">
        <f t="shared" ref="O20:O31" si="10">IF(AND(D19="M",K20="N/A (Please provide reason)"),1,0)</f>
        <v>0</v>
      </c>
      <c r="P20" s="88"/>
      <c r="Q20" s="88"/>
      <c r="R20" s="88"/>
      <c r="S20" s="88"/>
      <c r="T20" s="88"/>
      <c r="U20" s="88"/>
      <c r="V20" s="88"/>
      <c r="W20" s="88"/>
      <c r="X20" s="88"/>
      <c r="Y20" s="88"/>
      <c r="Z20" s="88"/>
      <c r="AA20" s="88"/>
      <c r="AB20" s="88"/>
      <c r="AC20" s="88"/>
      <c r="AD20" s="88"/>
      <c r="AE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row>
    <row r="21" spans="1:126" ht="396.75" customHeight="1" x14ac:dyDescent="0.3">
      <c r="A21" s="123" t="s">
        <v>700</v>
      </c>
      <c r="B21" s="136" t="s">
        <v>701</v>
      </c>
      <c r="C21" s="124" t="s">
        <v>1447</v>
      </c>
      <c r="D21" s="187" t="s">
        <v>256</v>
      </c>
      <c r="E21" s="273" t="s">
        <v>208</v>
      </c>
      <c r="F21" s="186" t="s">
        <v>1437</v>
      </c>
      <c r="G21" s="481" t="s">
        <v>702</v>
      </c>
      <c r="H21" s="482"/>
      <c r="I21" s="126" t="s">
        <v>1448</v>
      </c>
      <c r="J21" s="126" t="s">
        <v>1413</v>
      </c>
      <c r="K21" s="185" t="s">
        <v>797</v>
      </c>
      <c r="L21" s="124"/>
      <c r="M21" s="124"/>
      <c r="N21" s="135">
        <f t="shared" si="9"/>
        <v>0</v>
      </c>
      <c r="O21" s="133">
        <f t="shared" si="10"/>
        <v>0</v>
      </c>
      <c r="P21" s="88"/>
      <c r="Q21" s="88"/>
      <c r="R21" s="88"/>
      <c r="S21" s="88"/>
      <c r="T21" s="88"/>
      <c r="U21" s="88"/>
      <c r="V21" s="88"/>
      <c r="W21" s="88"/>
      <c r="X21" s="88"/>
      <c r="Y21" s="88"/>
      <c r="Z21" s="88"/>
      <c r="AA21" s="88"/>
      <c r="AB21" s="88"/>
      <c r="AC21" s="88"/>
      <c r="AD21" s="88"/>
      <c r="AE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row>
    <row r="22" spans="1:126" ht="329.25" customHeight="1" x14ac:dyDescent="0.3">
      <c r="A22" s="123" t="s">
        <v>703</v>
      </c>
      <c r="B22" s="136" t="s">
        <v>704</v>
      </c>
      <c r="C22" s="124" t="s">
        <v>1449</v>
      </c>
      <c r="D22" s="187" t="s">
        <v>256</v>
      </c>
      <c r="E22" s="273" t="s">
        <v>208</v>
      </c>
      <c r="F22" s="186" t="s">
        <v>1450</v>
      </c>
      <c r="G22" s="481" t="s">
        <v>705</v>
      </c>
      <c r="H22" s="482"/>
      <c r="I22" s="207" t="s">
        <v>1451</v>
      </c>
      <c r="J22" s="126" t="s">
        <v>1413</v>
      </c>
      <c r="K22" s="185" t="s">
        <v>797</v>
      </c>
      <c r="L22" s="126"/>
      <c r="M22" s="126"/>
      <c r="N22" s="135">
        <f t="shared" si="9"/>
        <v>0</v>
      </c>
      <c r="O22" s="133">
        <f t="shared" si="10"/>
        <v>0</v>
      </c>
      <c r="P22" s="88"/>
      <c r="Q22" s="88"/>
      <c r="R22" s="88"/>
      <c r="S22" s="88"/>
      <c r="T22" s="88"/>
      <c r="U22" s="88"/>
      <c r="V22" s="88"/>
      <c r="W22" s="88"/>
      <c r="X22" s="88"/>
      <c r="Y22" s="88"/>
      <c r="Z22" s="88"/>
      <c r="AA22" s="88"/>
      <c r="AB22" s="88"/>
      <c r="AC22" s="88"/>
      <c r="AD22" s="88"/>
      <c r="AE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row>
    <row r="23" spans="1:126" ht="161.25" customHeight="1" x14ac:dyDescent="0.3">
      <c r="A23" s="123" t="s">
        <v>706</v>
      </c>
      <c r="B23" s="136" t="s">
        <v>707</v>
      </c>
      <c r="C23" s="204" t="s">
        <v>1452</v>
      </c>
      <c r="D23" s="187" t="s">
        <v>256</v>
      </c>
      <c r="E23" s="273" t="s">
        <v>208</v>
      </c>
      <c r="F23" s="201" t="s">
        <v>1437</v>
      </c>
      <c r="G23" s="517" t="s">
        <v>708</v>
      </c>
      <c r="H23" s="518"/>
      <c r="I23" s="202" t="s">
        <v>1453</v>
      </c>
      <c r="J23" s="202" t="s">
        <v>1413</v>
      </c>
      <c r="K23" s="185" t="s">
        <v>797</v>
      </c>
      <c r="L23" s="126"/>
      <c r="M23" s="126"/>
      <c r="N23" s="135">
        <f t="shared" si="9"/>
        <v>0</v>
      </c>
      <c r="O23" s="133">
        <f t="shared" si="10"/>
        <v>0</v>
      </c>
      <c r="P23" s="88"/>
      <c r="Q23" s="88"/>
      <c r="R23" s="88"/>
      <c r="S23" s="88"/>
      <c r="T23" s="88"/>
      <c r="U23" s="88"/>
      <c r="V23" s="88"/>
      <c r="W23" s="88"/>
      <c r="X23" s="88"/>
      <c r="Y23" s="88"/>
      <c r="Z23" s="88"/>
      <c r="AA23" s="88"/>
      <c r="AB23" s="88"/>
      <c r="AC23" s="88"/>
      <c r="AD23" s="88"/>
      <c r="AE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row>
    <row r="24" spans="1:126" ht="52.5" customHeight="1" x14ac:dyDescent="0.3">
      <c r="A24" s="123" t="s">
        <v>709</v>
      </c>
      <c r="B24" s="441" t="s">
        <v>710</v>
      </c>
      <c r="C24" s="441" t="s">
        <v>1454</v>
      </c>
      <c r="D24" s="445" t="s">
        <v>256</v>
      </c>
      <c r="E24" s="458" t="s">
        <v>208</v>
      </c>
      <c r="F24" s="464" t="s">
        <v>1437</v>
      </c>
      <c r="G24" s="481" t="s">
        <v>1455</v>
      </c>
      <c r="H24" s="482"/>
      <c r="I24" s="126" t="s">
        <v>1456</v>
      </c>
      <c r="J24" s="464" t="s">
        <v>1413</v>
      </c>
      <c r="K24" s="185" t="s">
        <v>797</v>
      </c>
      <c r="L24" s="124"/>
      <c r="M24" s="124"/>
      <c r="N24" s="135">
        <f t="shared" si="9"/>
        <v>0</v>
      </c>
      <c r="O24" s="133">
        <f>IF(AND(D24="M",K24="N/A (Please provide reason)"),1,0)</f>
        <v>0</v>
      </c>
      <c r="P24" s="88"/>
      <c r="Q24" s="88"/>
      <c r="R24" s="88"/>
      <c r="S24" s="88"/>
      <c r="T24" s="88"/>
      <c r="U24" s="88"/>
      <c r="V24" s="88"/>
      <c r="W24" s="88"/>
      <c r="X24" s="88"/>
      <c r="Y24" s="88"/>
      <c r="Z24" s="88"/>
      <c r="AA24" s="88"/>
      <c r="AB24" s="88"/>
      <c r="AC24" s="88"/>
      <c r="AD24" s="88"/>
      <c r="AE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row>
    <row r="25" spans="1:126" ht="64.5" customHeight="1" x14ac:dyDescent="0.3">
      <c r="A25" s="123" t="s">
        <v>712</v>
      </c>
      <c r="B25" s="442"/>
      <c r="C25" s="442"/>
      <c r="D25" s="446"/>
      <c r="E25" s="459"/>
      <c r="F25" s="514"/>
      <c r="G25" s="481" t="s">
        <v>1457</v>
      </c>
      <c r="H25" s="482"/>
      <c r="I25" s="126" t="s">
        <v>1458</v>
      </c>
      <c r="J25" s="514"/>
      <c r="K25" s="185" t="s">
        <v>797</v>
      </c>
      <c r="L25" s="124"/>
      <c r="M25" s="124"/>
      <c r="N25" s="135">
        <f t="shared" si="9"/>
        <v>0</v>
      </c>
      <c r="O25" s="133">
        <f>IF(AND(D24="M",K25="N/A (Please provide reason)"),1,0)</f>
        <v>0</v>
      </c>
      <c r="P25" s="88"/>
      <c r="Q25" s="88"/>
      <c r="R25" s="88"/>
      <c r="S25" s="88"/>
      <c r="T25" s="88"/>
      <c r="U25" s="88"/>
      <c r="V25" s="88"/>
      <c r="W25" s="88"/>
      <c r="X25" s="88"/>
      <c r="Y25" s="88"/>
      <c r="Z25" s="88"/>
      <c r="AA25" s="88"/>
      <c r="AB25" s="88"/>
      <c r="AC25" s="88"/>
      <c r="AD25" s="88"/>
      <c r="AE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row>
    <row r="26" spans="1:126" ht="55.35" customHeight="1" x14ac:dyDescent="0.3">
      <c r="A26" s="123" t="s">
        <v>714</v>
      </c>
      <c r="B26" s="443" t="s">
        <v>715</v>
      </c>
      <c r="C26" s="441" t="s">
        <v>1459</v>
      </c>
      <c r="D26" s="445" t="s">
        <v>256</v>
      </c>
      <c r="E26" s="458" t="s">
        <v>208</v>
      </c>
      <c r="F26" s="464" t="s">
        <v>1460</v>
      </c>
      <c r="G26" s="481" t="s">
        <v>716</v>
      </c>
      <c r="H26" s="482"/>
      <c r="I26" s="126" t="s">
        <v>1461</v>
      </c>
      <c r="J26" s="441" t="s">
        <v>1462</v>
      </c>
      <c r="K26" s="185" t="s">
        <v>797</v>
      </c>
      <c r="L26" s="124"/>
      <c r="M26" s="124"/>
      <c r="N26" s="135">
        <f t="shared" si="9"/>
        <v>0</v>
      </c>
      <c r="O26" s="133">
        <f>IF(AND(D26="M",K26="N/A (Please provide reason)"),1,0)</f>
        <v>0</v>
      </c>
      <c r="P26" s="88"/>
      <c r="Q26" s="88"/>
      <c r="R26" s="88"/>
      <c r="S26" s="88"/>
      <c r="T26" s="88"/>
      <c r="U26" s="88"/>
      <c r="V26" s="88"/>
      <c r="W26" s="88"/>
      <c r="X26" s="88"/>
      <c r="Y26" s="88"/>
      <c r="Z26" s="88"/>
      <c r="AA26" s="88"/>
      <c r="AB26" s="88"/>
      <c r="AC26" s="88"/>
      <c r="AD26" s="88"/>
      <c r="AE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row>
    <row r="27" spans="1:126" ht="51.6" customHeight="1" x14ac:dyDescent="0.3">
      <c r="A27" s="123" t="s">
        <v>717</v>
      </c>
      <c r="B27" s="450"/>
      <c r="C27" s="466"/>
      <c r="D27" s="453"/>
      <c r="E27" s="463"/>
      <c r="F27" s="465"/>
      <c r="G27" s="481" t="s">
        <v>718</v>
      </c>
      <c r="H27" s="482"/>
      <c r="I27" s="126" t="s">
        <v>1463</v>
      </c>
      <c r="J27" s="466"/>
      <c r="K27" s="185" t="s">
        <v>797</v>
      </c>
      <c r="L27" s="124"/>
      <c r="M27" s="124"/>
      <c r="N27" s="135">
        <f t="shared" ref="N27:N29" si="11">IF(K27="","0",IF(K27="Pass",1,IF(K27="Fail",0,IF(K27="TBD",0,IF(K27="N/A (Please provide reason)",1)))))</f>
        <v>0</v>
      </c>
      <c r="O27" s="133">
        <f>IF(AND(D26="M",K27="N/A (Please provide reason)"),1,0)</f>
        <v>0</v>
      </c>
      <c r="P27" s="88"/>
      <c r="Q27" s="88"/>
      <c r="R27" s="88"/>
      <c r="S27" s="88"/>
      <c r="T27" s="88"/>
      <c r="U27" s="88"/>
      <c r="V27" s="88"/>
      <c r="W27" s="88"/>
      <c r="X27" s="88"/>
      <c r="Y27" s="88"/>
      <c r="Z27" s="88"/>
      <c r="AA27" s="88"/>
      <c r="AB27" s="88"/>
      <c r="AC27" s="88"/>
      <c r="AD27" s="88"/>
      <c r="AE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row>
    <row r="28" spans="1:126" ht="51.6" customHeight="1" x14ac:dyDescent="0.3">
      <c r="A28" s="123" t="s">
        <v>719</v>
      </c>
      <c r="B28" s="450"/>
      <c r="C28" s="466"/>
      <c r="D28" s="453"/>
      <c r="E28" s="463"/>
      <c r="F28" s="465"/>
      <c r="G28" s="481" t="s">
        <v>720</v>
      </c>
      <c r="H28" s="482"/>
      <c r="I28" s="126" t="s">
        <v>1464</v>
      </c>
      <c r="J28" s="466"/>
      <c r="K28" s="185" t="s">
        <v>797</v>
      </c>
      <c r="L28" s="124"/>
      <c r="M28" s="124"/>
      <c r="N28" s="135">
        <f t="shared" si="11"/>
        <v>0</v>
      </c>
      <c r="O28" s="133">
        <f>IF(AND(D26="M",K28="N/A (Please provide reason)"),1,0)</f>
        <v>0</v>
      </c>
      <c r="P28" s="88"/>
      <c r="Q28" s="88"/>
      <c r="R28" s="88"/>
      <c r="S28" s="88"/>
      <c r="T28" s="88"/>
      <c r="U28" s="88"/>
      <c r="V28" s="88"/>
      <c r="W28" s="88"/>
      <c r="X28" s="88"/>
      <c r="Y28" s="88"/>
      <c r="Z28" s="88"/>
      <c r="AA28" s="88"/>
      <c r="AB28" s="88"/>
      <c r="AC28" s="88"/>
      <c r="AD28" s="88"/>
      <c r="AE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row>
    <row r="29" spans="1:126" ht="60.75" customHeight="1" x14ac:dyDescent="0.3">
      <c r="A29" s="123" t="s">
        <v>721</v>
      </c>
      <c r="B29" s="444"/>
      <c r="C29" s="442"/>
      <c r="D29" s="446"/>
      <c r="E29" s="459"/>
      <c r="F29" s="514"/>
      <c r="G29" s="481" t="s">
        <v>722</v>
      </c>
      <c r="H29" s="482"/>
      <c r="I29" s="126" t="s">
        <v>1465</v>
      </c>
      <c r="J29" s="442"/>
      <c r="K29" s="185" t="s">
        <v>797</v>
      </c>
      <c r="L29" s="124"/>
      <c r="M29" s="124"/>
      <c r="N29" s="135">
        <f t="shared" si="11"/>
        <v>0</v>
      </c>
      <c r="O29" s="133">
        <f>IF(AND(D26="M",K29="N/A (Please provide reason)"),1,0)</f>
        <v>0</v>
      </c>
      <c r="P29" s="88"/>
      <c r="Q29" s="88"/>
      <c r="R29" s="88"/>
      <c r="S29" s="88"/>
      <c r="T29" s="88"/>
      <c r="U29" s="88"/>
      <c r="V29" s="88"/>
      <c r="W29" s="88"/>
      <c r="X29" s="88"/>
      <c r="Y29" s="88"/>
      <c r="Z29" s="88"/>
      <c r="AA29" s="88"/>
      <c r="AB29" s="88"/>
      <c r="AC29" s="88"/>
      <c r="AD29" s="88"/>
      <c r="AE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row>
    <row r="30" spans="1:126" ht="98.1" customHeight="1" x14ac:dyDescent="0.3">
      <c r="A30" s="123" t="s">
        <v>723</v>
      </c>
      <c r="B30" s="443" t="s">
        <v>724</v>
      </c>
      <c r="C30" s="441" t="s">
        <v>1466</v>
      </c>
      <c r="D30" s="445" t="s">
        <v>256</v>
      </c>
      <c r="E30" s="458" t="s">
        <v>208</v>
      </c>
      <c r="F30" s="186" t="s">
        <v>1467</v>
      </c>
      <c r="G30" s="481" t="s">
        <v>725</v>
      </c>
      <c r="H30" s="482"/>
      <c r="I30" s="126" t="s">
        <v>1468</v>
      </c>
      <c r="J30" s="441" t="s">
        <v>1469</v>
      </c>
      <c r="K30" s="185" t="s">
        <v>797</v>
      </c>
      <c r="L30" s="124"/>
      <c r="M30" s="124"/>
      <c r="N30" s="135">
        <f t="shared" si="9"/>
        <v>0</v>
      </c>
      <c r="O30" s="133">
        <f>IF(AND(D30="M",K30="N/A (Please provide reason)"),1,0)</f>
        <v>0</v>
      </c>
      <c r="P30" s="88"/>
      <c r="Q30" s="88"/>
      <c r="R30" s="88"/>
      <c r="S30" s="88"/>
      <c r="T30" s="88"/>
      <c r="U30" s="88"/>
      <c r="V30" s="88"/>
      <c r="W30" s="88"/>
      <c r="X30" s="88"/>
      <c r="Y30" s="88"/>
      <c r="Z30" s="88"/>
      <c r="AA30" s="88"/>
      <c r="AB30" s="88"/>
      <c r="AC30" s="88"/>
      <c r="AD30" s="88"/>
      <c r="AE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row>
    <row r="31" spans="1:126" ht="76.5" customHeight="1" x14ac:dyDescent="0.3">
      <c r="A31" s="123" t="s">
        <v>726</v>
      </c>
      <c r="B31" s="450"/>
      <c r="C31" s="466"/>
      <c r="D31" s="453"/>
      <c r="E31" s="463"/>
      <c r="F31" s="186" t="s">
        <v>1470</v>
      </c>
      <c r="G31" s="481" t="s">
        <v>727</v>
      </c>
      <c r="H31" s="482"/>
      <c r="I31" s="126" t="s">
        <v>1471</v>
      </c>
      <c r="J31" s="466"/>
      <c r="K31" s="185" t="s">
        <v>797</v>
      </c>
      <c r="L31" s="124"/>
      <c r="M31" s="124"/>
      <c r="N31" s="135">
        <f t="shared" si="9"/>
        <v>0</v>
      </c>
      <c r="O31" s="133">
        <f t="shared" si="10"/>
        <v>0</v>
      </c>
      <c r="P31" s="88"/>
      <c r="Q31" s="88"/>
      <c r="R31" s="88"/>
      <c r="S31" s="88"/>
      <c r="T31" s="88"/>
      <c r="U31" s="88"/>
      <c r="V31" s="88"/>
      <c r="W31" s="88"/>
      <c r="X31" s="88"/>
      <c r="Y31" s="88"/>
      <c r="Z31" s="88"/>
      <c r="AA31" s="88"/>
      <c r="AB31" s="88"/>
      <c r="AC31" s="88"/>
      <c r="AD31" s="88"/>
      <c r="AE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row>
    <row r="32" spans="1:126" ht="84.75" customHeight="1" x14ac:dyDescent="0.3">
      <c r="A32" s="123" t="s">
        <v>728</v>
      </c>
      <c r="B32" s="450"/>
      <c r="C32" s="466"/>
      <c r="D32" s="453"/>
      <c r="E32" s="463"/>
      <c r="F32" s="186" t="s">
        <v>1472</v>
      </c>
      <c r="G32" s="481" t="s">
        <v>729</v>
      </c>
      <c r="H32" s="482"/>
      <c r="I32" s="126" t="s">
        <v>1471</v>
      </c>
      <c r="J32" s="466"/>
      <c r="K32" s="185" t="s">
        <v>797</v>
      </c>
      <c r="L32" s="124"/>
      <c r="M32" s="124"/>
      <c r="N32" s="135">
        <f t="shared" si="9"/>
        <v>0</v>
      </c>
      <c r="O32" s="133">
        <f>IF(AND(D30="M",K32="N/A (Please provide reason)"),1,0)</f>
        <v>0</v>
      </c>
      <c r="P32" s="88"/>
      <c r="Q32" s="88"/>
      <c r="R32" s="88"/>
      <c r="S32" s="88"/>
      <c r="T32" s="88"/>
      <c r="U32" s="88"/>
      <c r="V32" s="88"/>
      <c r="W32" s="88"/>
      <c r="X32" s="88"/>
      <c r="Y32" s="88"/>
      <c r="Z32" s="88"/>
      <c r="AA32" s="88"/>
      <c r="AB32" s="88"/>
      <c r="AC32" s="88"/>
      <c r="AD32" s="88"/>
      <c r="AE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row>
    <row r="33" spans="1:126" ht="138" customHeight="1" x14ac:dyDescent="0.3">
      <c r="A33" s="123" t="s">
        <v>693</v>
      </c>
      <c r="B33" s="444"/>
      <c r="C33" s="442"/>
      <c r="D33" s="446"/>
      <c r="E33" s="459"/>
      <c r="F33" s="186" t="s">
        <v>1473</v>
      </c>
      <c r="G33" s="481" t="s">
        <v>730</v>
      </c>
      <c r="H33" s="482"/>
      <c r="I33" s="126" t="s">
        <v>1471</v>
      </c>
      <c r="J33" s="442"/>
      <c r="K33" s="185" t="s">
        <v>797</v>
      </c>
      <c r="L33" s="124"/>
      <c r="M33" s="124"/>
      <c r="N33" s="135">
        <f t="shared" si="9"/>
        <v>0</v>
      </c>
      <c r="O33" s="133">
        <f>IF(AND(D30="M",K33="N/A (Please provide reason)"),1,0)</f>
        <v>0</v>
      </c>
      <c r="P33" s="88"/>
      <c r="Q33" s="88"/>
      <c r="R33" s="88"/>
      <c r="S33" s="88"/>
      <c r="T33" s="88"/>
      <c r="U33" s="88"/>
      <c r="V33" s="88"/>
      <c r="W33" s="88"/>
      <c r="X33" s="88"/>
      <c r="Y33" s="88"/>
      <c r="Z33" s="88"/>
      <c r="AA33" s="88"/>
      <c r="AB33" s="88"/>
      <c r="AC33" s="88"/>
      <c r="AD33" s="88"/>
      <c r="AE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row>
    <row r="34" spans="1:126" ht="13.35" customHeight="1" x14ac:dyDescent="0.3">
      <c r="A34" s="338" t="s">
        <v>1474</v>
      </c>
      <c r="B34" s="181"/>
      <c r="C34" s="182"/>
      <c r="D34" s="183"/>
      <c r="E34" s="183"/>
      <c r="F34" s="181"/>
      <c r="G34" s="181"/>
      <c r="H34" s="181"/>
      <c r="I34" s="181"/>
      <c r="J34" s="181"/>
      <c r="K34" s="181"/>
      <c r="L34" s="181"/>
      <c r="M34" s="181"/>
      <c r="N34" s="143"/>
      <c r="O34" s="184"/>
      <c r="P34" s="88"/>
      <c r="Q34" s="88"/>
      <c r="R34" s="88"/>
      <c r="S34" s="88"/>
      <c r="T34" s="88"/>
      <c r="U34" s="88"/>
      <c r="V34" s="88"/>
      <c r="W34" s="88"/>
      <c r="X34" s="88"/>
      <c r="Y34" s="88"/>
      <c r="Z34" s="88"/>
      <c r="AA34" s="88"/>
      <c r="AB34" s="88"/>
      <c r="AC34" s="88"/>
      <c r="AD34" s="88"/>
      <c r="AE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row>
    <row r="35" spans="1:126" ht="13.35" customHeight="1" x14ac:dyDescent="0.3">
      <c r="A35" s="338" t="s">
        <v>1475</v>
      </c>
      <c r="B35" s="181"/>
      <c r="C35" s="182"/>
      <c r="D35" s="183"/>
      <c r="E35" s="183"/>
      <c r="F35" s="181"/>
      <c r="G35" s="181"/>
      <c r="H35" s="181"/>
      <c r="I35" s="181"/>
      <c r="J35" s="181"/>
      <c r="K35" s="181"/>
      <c r="L35" s="181"/>
      <c r="M35" s="181"/>
      <c r="N35" s="143"/>
      <c r="O35" s="184"/>
      <c r="P35" s="88"/>
      <c r="Q35" s="88"/>
      <c r="R35" s="88"/>
      <c r="S35" s="88"/>
      <c r="T35" s="88"/>
      <c r="U35" s="88"/>
      <c r="V35" s="88"/>
      <c r="W35" s="88"/>
      <c r="X35" s="88"/>
      <c r="Y35" s="88"/>
      <c r="Z35" s="88"/>
      <c r="AA35" s="88"/>
      <c r="AB35" s="88"/>
      <c r="AC35" s="88"/>
      <c r="AD35" s="88"/>
      <c r="AE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row>
    <row r="36" spans="1:126" ht="84" customHeight="1" x14ac:dyDescent="0.3">
      <c r="A36" s="123" t="s">
        <v>731</v>
      </c>
      <c r="B36" s="541" t="s">
        <v>732</v>
      </c>
      <c r="C36" s="543" t="s">
        <v>1476</v>
      </c>
      <c r="D36" s="445" t="s">
        <v>256</v>
      </c>
      <c r="E36" s="458" t="s">
        <v>208</v>
      </c>
      <c r="F36" s="186" t="s">
        <v>1477</v>
      </c>
      <c r="G36" s="481" t="s">
        <v>733</v>
      </c>
      <c r="H36" s="482"/>
      <c r="I36" s="126" t="s">
        <v>1478</v>
      </c>
      <c r="J36" s="126" t="s">
        <v>1413</v>
      </c>
      <c r="K36" s="185" t="s">
        <v>797</v>
      </c>
      <c r="L36" s="124"/>
      <c r="M36" s="124"/>
      <c r="N36" s="135">
        <f t="shared" ref="N36:N57" si="12">IF(K36="","0",IF(K36="Pass",1,IF(K36="Fail",0,IF(K36="TBD",0,IF(K36="N/A (Please provide reason)",1)))))</f>
        <v>0</v>
      </c>
      <c r="O36" s="133">
        <f>IF(AND(D36="M",K36="N/A (Please provide reason)"),1,0)</f>
        <v>0</v>
      </c>
      <c r="P36" s="88"/>
      <c r="Q36" s="88"/>
      <c r="R36" s="88"/>
      <c r="S36" s="88"/>
      <c r="T36" s="88"/>
      <c r="U36" s="88"/>
      <c r="V36" s="88"/>
      <c r="W36" s="88"/>
      <c r="X36" s="88"/>
      <c r="Y36" s="88"/>
      <c r="Z36" s="88"/>
      <c r="AA36" s="88"/>
      <c r="AB36" s="88"/>
      <c r="AC36" s="88"/>
      <c r="AD36" s="88"/>
      <c r="AE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row>
    <row r="37" spans="1:126" ht="87.75" customHeight="1" x14ac:dyDescent="0.3">
      <c r="A37" s="123" t="s">
        <v>734</v>
      </c>
      <c r="B37" s="542"/>
      <c r="C37" s="543"/>
      <c r="D37" s="446"/>
      <c r="E37" s="459"/>
      <c r="F37" s="186" t="s">
        <v>1479</v>
      </c>
      <c r="G37" s="481" t="s">
        <v>735</v>
      </c>
      <c r="H37" s="482"/>
      <c r="I37" s="126" t="s">
        <v>1480</v>
      </c>
      <c r="J37" s="126" t="s">
        <v>1413</v>
      </c>
      <c r="K37" s="185" t="s">
        <v>797</v>
      </c>
      <c r="L37" s="124"/>
      <c r="M37" s="124"/>
      <c r="N37" s="135">
        <f t="shared" si="12"/>
        <v>0</v>
      </c>
      <c r="O37" s="133">
        <f>IF(AND(D36="M",K37="N/A (Please provide reason)"),1,0)</f>
        <v>0</v>
      </c>
      <c r="P37" s="88"/>
      <c r="Q37" s="88"/>
      <c r="R37" s="88"/>
      <c r="S37" s="88"/>
      <c r="T37" s="88"/>
      <c r="U37" s="88"/>
      <c r="V37" s="88"/>
      <c r="W37" s="88"/>
      <c r="X37" s="88"/>
      <c r="Y37" s="88"/>
      <c r="Z37" s="88"/>
      <c r="AA37" s="88"/>
      <c r="AB37" s="88"/>
      <c r="AC37" s="88"/>
      <c r="AD37" s="88"/>
      <c r="AE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row>
    <row r="38" spans="1:126" ht="78.75" customHeight="1" x14ac:dyDescent="0.3">
      <c r="A38" s="123" t="s">
        <v>736</v>
      </c>
      <c r="B38" s="443" t="s">
        <v>737</v>
      </c>
      <c r="C38" s="443" t="s">
        <v>1481</v>
      </c>
      <c r="D38" s="445" t="s">
        <v>256</v>
      </c>
      <c r="E38" s="458" t="s">
        <v>208</v>
      </c>
      <c r="F38" s="201" t="s">
        <v>1482</v>
      </c>
      <c r="G38" s="481" t="s">
        <v>738</v>
      </c>
      <c r="H38" s="482"/>
      <c r="I38" s="202" t="s">
        <v>1483</v>
      </c>
      <c r="J38" s="202" t="s">
        <v>1413</v>
      </c>
      <c r="K38" s="185" t="s">
        <v>797</v>
      </c>
      <c r="L38" s="124"/>
      <c r="M38" s="124"/>
      <c r="N38" s="135">
        <f t="shared" si="12"/>
        <v>0</v>
      </c>
      <c r="O38" s="133">
        <f>IF(AND(D38="M",K38="N/A (Please provide reason)"),1,0)</f>
        <v>0</v>
      </c>
      <c r="P38" s="88"/>
      <c r="Q38" s="88"/>
      <c r="R38" s="88"/>
      <c r="S38" s="88"/>
      <c r="T38" s="88"/>
      <c r="U38" s="88"/>
      <c r="V38" s="88"/>
      <c r="W38" s="88"/>
      <c r="X38" s="88"/>
      <c r="Y38" s="88"/>
      <c r="Z38" s="88"/>
      <c r="AA38" s="88"/>
      <c r="AB38" s="88"/>
      <c r="AC38" s="88"/>
      <c r="AD38" s="88"/>
      <c r="AE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row>
    <row r="39" spans="1:126" ht="99" customHeight="1" x14ac:dyDescent="0.3">
      <c r="A39" s="123" t="s">
        <v>739</v>
      </c>
      <c r="B39" s="450"/>
      <c r="C39" s="450"/>
      <c r="D39" s="453"/>
      <c r="E39" s="463"/>
      <c r="F39" s="201" t="s">
        <v>1484</v>
      </c>
      <c r="G39" s="481" t="s">
        <v>1485</v>
      </c>
      <c r="H39" s="482"/>
      <c r="I39" s="202" t="s">
        <v>1486</v>
      </c>
      <c r="J39" s="202" t="s">
        <v>1413</v>
      </c>
      <c r="K39" s="185" t="s">
        <v>797</v>
      </c>
      <c r="L39" s="124"/>
      <c r="M39" s="124"/>
      <c r="N39" s="135">
        <f t="shared" si="12"/>
        <v>0</v>
      </c>
      <c r="O39" s="133">
        <f>IF(AND(D38="M",K39="N/A (Please provide reason)"),1,0)</f>
        <v>0</v>
      </c>
      <c r="P39" s="88"/>
      <c r="Q39" s="88"/>
      <c r="R39" s="88"/>
      <c r="S39" s="88"/>
      <c r="T39" s="88"/>
      <c r="U39" s="88"/>
      <c r="V39" s="88"/>
      <c r="W39" s="88"/>
      <c r="X39" s="88"/>
      <c r="Y39" s="88"/>
      <c r="Z39" s="88"/>
      <c r="AA39" s="88"/>
      <c r="AB39" s="88"/>
      <c r="AC39" s="88"/>
      <c r="AD39" s="88"/>
      <c r="AE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row>
    <row r="40" spans="1:126" ht="57.75" customHeight="1" x14ac:dyDescent="0.3">
      <c r="A40" s="123" t="s">
        <v>741</v>
      </c>
      <c r="B40" s="444"/>
      <c r="C40" s="444"/>
      <c r="D40" s="205"/>
      <c r="E40" s="459"/>
      <c r="F40" s="201" t="s">
        <v>1487</v>
      </c>
      <c r="G40" s="481" t="s">
        <v>742</v>
      </c>
      <c r="H40" s="482"/>
      <c r="I40" s="126" t="s">
        <v>1488</v>
      </c>
      <c r="J40" s="202" t="s">
        <v>1489</v>
      </c>
      <c r="K40" s="185" t="s">
        <v>797</v>
      </c>
      <c r="L40" s="124"/>
      <c r="M40" s="124"/>
      <c r="N40" s="135">
        <f t="shared" ref="N40" si="13">IF(K40="","0",IF(K40="Pass",1,IF(K40="Fail",0,IF(K40="TBD",0,IF(K40="N/A (Please provide reason)",1)))))</f>
        <v>0</v>
      </c>
      <c r="O40" s="133">
        <f>IF(AND(D38="M",K40="N/A (Please provide reason)"),1,0)</f>
        <v>0</v>
      </c>
      <c r="P40" s="88"/>
      <c r="Q40" s="88"/>
      <c r="R40" s="88"/>
      <c r="S40" s="88"/>
      <c r="T40" s="88"/>
      <c r="U40" s="88"/>
      <c r="V40" s="88"/>
      <c r="W40" s="88"/>
      <c r="X40" s="88"/>
      <c r="Y40" s="88"/>
      <c r="Z40" s="88"/>
      <c r="AA40" s="88"/>
      <c r="AB40" s="88"/>
      <c r="AC40" s="88"/>
      <c r="AD40" s="88"/>
      <c r="AE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row>
    <row r="41" spans="1:126" ht="90.75" customHeight="1" x14ac:dyDescent="0.3">
      <c r="A41" s="123" t="s">
        <v>743</v>
      </c>
      <c r="B41" s="188" t="s">
        <v>744</v>
      </c>
      <c r="C41" s="208" t="s">
        <v>1490</v>
      </c>
      <c r="D41" s="189" t="s">
        <v>307</v>
      </c>
      <c r="E41" s="273" t="s">
        <v>208</v>
      </c>
      <c r="F41" s="186" t="s">
        <v>1491</v>
      </c>
      <c r="G41" s="481" t="s">
        <v>745</v>
      </c>
      <c r="H41" s="482"/>
      <c r="I41" s="202" t="s">
        <v>1492</v>
      </c>
      <c r="J41" s="202" t="s">
        <v>1413</v>
      </c>
      <c r="K41" s="185" t="s">
        <v>797</v>
      </c>
      <c r="L41" s="124"/>
      <c r="M41" s="124"/>
      <c r="N41" s="135">
        <f t="shared" si="12"/>
        <v>0</v>
      </c>
      <c r="O41" s="133">
        <f>IF(AND(D41="M",K41="N/A (Please provide reason)"),1,0)</f>
        <v>0</v>
      </c>
      <c r="P41" s="88"/>
      <c r="Q41" s="88"/>
      <c r="R41" s="88"/>
      <c r="S41" s="88"/>
      <c r="T41" s="88"/>
      <c r="U41" s="88"/>
      <c r="V41" s="88"/>
      <c r="W41" s="88"/>
      <c r="X41" s="88"/>
      <c r="Y41" s="88"/>
      <c r="Z41" s="88"/>
      <c r="AA41" s="88"/>
      <c r="AB41" s="88"/>
      <c r="AC41" s="88"/>
      <c r="AD41" s="88"/>
      <c r="AE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row>
    <row r="42" spans="1:126" ht="95.25" customHeight="1" x14ac:dyDescent="0.3">
      <c r="A42" s="123" t="s">
        <v>746</v>
      </c>
      <c r="B42" s="541" t="s">
        <v>747</v>
      </c>
      <c r="C42" s="544" t="s">
        <v>1493</v>
      </c>
      <c r="D42" s="445" t="s">
        <v>256</v>
      </c>
      <c r="E42" s="458" t="s">
        <v>208</v>
      </c>
      <c r="F42" s="186" t="s">
        <v>1494</v>
      </c>
      <c r="G42" s="481" t="s">
        <v>748</v>
      </c>
      <c r="H42" s="482"/>
      <c r="I42" s="202" t="s">
        <v>1495</v>
      </c>
      <c r="J42" s="202" t="s">
        <v>1413</v>
      </c>
      <c r="K42" s="185" t="s">
        <v>797</v>
      </c>
      <c r="L42" s="124"/>
      <c r="M42" s="124"/>
      <c r="N42" s="135">
        <f t="shared" si="12"/>
        <v>0</v>
      </c>
      <c r="O42" s="133">
        <f>IF(AND(D42="M",K42="N/A (Please provide reason)"),1,0)</f>
        <v>0</v>
      </c>
      <c r="P42" s="88"/>
      <c r="Q42" s="88"/>
      <c r="R42" s="88"/>
      <c r="S42" s="88"/>
      <c r="T42" s="88"/>
      <c r="U42" s="88"/>
      <c r="V42" s="88"/>
      <c r="W42" s="88"/>
      <c r="X42" s="88"/>
      <c r="Y42" s="88"/>
      <c r="Z42" s="88"/>
      <c r="AA42" s="88"/>
      <c r="AB42" s="88"/>
      <c r="AC42" s="88"/>
      <c r="AD42" s="88"/>
      <c r="AE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row>
    <row r="43" spans="1:126" ht="90.75" customHeight="1" x14ac:dyDescent="0.3">
      <c r="A43" s="123" t="s">
        <v>749</v>
      </c>
      <c r="B43" s="542"/>
      <c r="C43" s="544"/>
      <c r="D43" s="446"/>
      <c r="E43" s="459"/>
      <c r="F43" s="186" t="s">
        <v>1496</v>
      </c>
      <c r="G43" s="481" t="s">
        <v>750</v>
      </c>
      <c r="H43" s="482"/>
      <c r="I43" s="202" t="s">
        <v>1497</v>
      </c>
      <c r="J43" s="202" t="s">
        <v>1413</v>
      </c>
      <c r="K43" s="185" t="s">
        <v>797</v>
      </c>
      <c r="L43" s="124"/>
      <c r="M43" s="124"/>
      <c r="N43" s="135">
        <f t="shared" si="12"/>
        <v>0</v>
      </c>
      <c r="O43" s="133">
        <f>IF(AND(D42="M",K43="N/A (Please provide reason)"),1,0)</f>
        <v>0</v>
      </c>
      <c r="P43" s="88"/>
      <c r="Q43" s="88"/>
      <c r="R43" s="88"/>
      <c r="S43" s="88"/>
      <c r="T43" s="88"/>
      <c r="U43" s="88"/>
      <c r="V43" s="88"/>
      <c r="W43" s="88"/>
      <c r="X43" s="88"/>
      <c r="Y43" s="88"/>
      <c r="Z43" s="88"/>
      <c r="AA43" s="88"/>
      <c r="AB43" s="88"/>
      <c r="AC43" s="88"/>
      <c r="AD43" s="88"/>
      <c r="AE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row>
    <row r="44" spans="1:126" ht="93.6" customHeight="1" x14ac:dyDescent="0.3">
      <c r="A44" s="123" t="s">
        <v>751</v>
      </c>
      <c r="B44" s="136" t="s">
        <v>752</v>
      </c>
      <c r="C44" s="136" t="s">
        <v>1498</v>
      </c>
      <c r="D44" s="190" t="s">
        <v>256</v>
      </c>
      <c r="E44" s="273" t="s">
        <v>208</v>
      </c>
      <c r="F44" s="186" t="s">
        <v>1499</v>
      </c>
      <c r="G44" s="481" t="s">
        <v>1500</v>
      </c>
      <c r="H44" s="482"/>
      <c r="I44" s="202" t="s">
        <v>1501</v>
      </c>
      <c r="J44" s="202" t="s">
        <v>1413</v>
      </c>
      <c r="K44" s="185" t="s">
        <v>797</v>
      </c>
      <c r="L44" s="124"/>
      <c r="M44" s="124"/>
      <c r="N44" s="135">
        <f t="shared" si="12"/>
        <v>0</v>
      </c>
      <c r="O44" s="133">
        <f>IF(AND(D44="M",K44="N/A (Please provide reason)"),1,0)</f>
        <v>0</v>
      </c>
      <c r="P44" s="88"/>
      <c r="Q44" s="88"/>
      <c r="R44" s="88"/>
      <c r="S44" s="88"/>
      <c r="T44" s="88"/>
      <c r="U44" s="88"/>
      <c r="V44" s="88"/>
      <c r="W44" s="88"/>
      <c r="X44" s="88"/>
      <c r="Y44" s="88"/>
      <c r="Z44" s="88"/>
      <c r="AA44" s="88"/>
      <c r="AB44" s="88"/>
      <c r="AC44" s="88"/>
      <c r="AD44" s="88"/>
      <c r="AE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row>
    <row r="45" spans="1:126" ht="409.6" customHeight="1" x14ac:dyDescent="0.3">
      <c r="A45" s="327" t="s">
        <v>754</v>
      </c>
      <c r="B45" s="381" t="s">
        <v>755</v>
      </c>
      <c r="C45" s="204" t="s">
        <v>1502</v>
      </c>
      <c r="D45" s="190" t="s">
        <v>256</v>
      </c>
      <c r="E45" s="273" t="s">
        <v>208</v>
      </c>
      <c r="F45" s="186" t="s">
        <v>1503</v>
      </c>
      <c r="G45" s="481" t="s">
        <v>756</v>
      </c>
      <c r="H45" s="482"/>
      <c r="I45" s="126" t="s">
        <v>1504</v>
      </c>
      <c r="J45" s="126" t="s">
        <v>1505</v>
      </c>
      <c r="K45" s="185" t="s">
        <v>797</v>
      </c>
      <c r="L45" s="124"/>
      <c r="M45" s="124"/>
      <c r="N45" s="135">
        <f>IF(K45="","0",IF(K45="Pass",1,IF(K45="Fail",0,IF(K45="TBD",0,IF(K45="N/A (Please provide reason)",1)))))</f>
        <v>0</v>
      </c>
      <c r="O45" s="133">
        <f>IF(AND(D45="M",K45="N/A (Please provide reason)"),1,0)</f>
        <v>0</v>
      </c>
      <c r="P45" s="88"/>
      <c r="Q45" s="88"/>
      <c r="R45" s="88"/>
      <c r="S45" s="88"/>
      <c r="T45" s="88"/>
      <c r="U45" s="88"/>
      <c r="V45" s="88"/>
      <c r="W45" s="88"/>
      <c r="X45" s="88"/>
      <c r="Y45" s="88"/>
      <c r="Z45" s="88"/>
      <c r="AA45" s="88"/>
      <c r="AB45" s="88"/>
      <c r="AC45" s="88"/>
      <c r="AD45" s="88"/>
      <c r="AE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row>
    <row r="46" spans="1:126" ht="13.35" customHeight="1" x14ac:dyDescent="0.3">
      <c r="A46" s="180" t="s">
        <v>1506</v>
      </c>
      <c r="B46" s="181"/>
      <c r="C46" s="182"/>
      <c r="D46" s="183"/>
      <c r="E46" s="183"/>
      <c r="F46" s="181"/>
      <c r="G46" s="181"/>
      <c r="H46" s="181"/>
      <c r="I46" s="181"/>
      <c r="J46" s="181"/>
      <c r="K46" s="181"/>
      <c r="L46" s="181"/>
      <c r="M46" s="181"/>
      <c r="N46" s="143"/>
      <c r="O46" s="184"/>
      <c r="P46" s="88"/>
      <c r="Q46" s="88"/>
      <c r="R46" s="88"/>
      <c r="S46" s="88"/>
      <c r="T46" s="88"/>
      <c r="U46" s="88"/>
      <c r="V46" s="88"/>
      <c r="W46" s="88"/>
      <c r="X46" s="88"/>
      <c r="Y46" s="88"/>
      <c r="Z46" s="88"/>
      <c r="AA46" s="88"/>
      <c r="AB46" s="88"/>
      <c r="AC46" s="88"/>
      <c r="AD46" s="88"/>
      <c r="AE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row>
    <row r="47" spans="1:126" ht="13.35" customHeight="1" x14ac:dyDescent="0.3">
      <c r="A47" s="180" t="s">
        <v>1507</v>
      </c>
      <c r="B47" s="181"/>
      <c r="C47" s="182"/>
      <c r="D47" s="183"/>
      <c r="E47" s="183"/>
      <c r="F47" s="181"/>
      <c r="G47" s="181"/>
      <c r="H47" s="181"/>
      <c r="I47" s="181"/>
      <c r="J47" s="181"/>
      <c r="K47" s="181"/>
      <c r="L47" s="181"/>
      <c r="M47" s="181"/>
      <c r="N47" s="143"/>
      <c r="O47" s="184"/>
      <c r="P47" s="88"/>
      <c r="Q47" s="88"/>
      <c r="R47" s="88"/>
      <c r="S47" s="88"/>
      <c r="T47" s="88"/>
      <c r="U47" s="88"/>
      <c r="V47" s="88"/>
      <c r="W47" s="88"/>
      <c r="X47" s="88"/>
      <c r="Y47" s="88"/>
      <c r="Z47" s="88"/>
      <c r="AA47" s="88"/>
      <c r="AB47" s="88"/>
      <c r="AC47" s="88"/>
      <c r="AD47" s="88"/>
      <c r="AE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row>
    <row r="48" spans="1:126" ht="173.25" customHeight="1" x14ac:dyDescent="0.3">
      <c r="A48" s="191" t="s">
        <v>757</v>
      </c>
      <c r="B48" s="443" t="s">
        <v>758</v>
      </c>
      <c r="C48" s="539" t="s">
        <v>1508</v>
      </c>
      <c r="D48" s="505" t="s">
        <v>256</v>
      </c>
      <c r="E48" s="458" t="s">
        <v>208</v>
      </c>
      <c r="F48" s="441" t="s">
        <v>1509</v>
      </c>
      <c r="G48" s="481" t="s">
        <v>1510</v>
      </c>
      <c r="H48" s="482"/>
      <c r="I48" s="126" t="s">
        <v>1511</v>
      </c>
      <c r="J48" s="441" t="s">
        <v>1512</v>
      </c>
      <c r="K48" s="185" t="s">
        <v>797</v>
      </c>
      <c r="L48" s="124"/>
      <c r="M48" s="124"/>
      <c r="N48" s="135">
        <f t="shared" ref="N48" si="14">IF(K48="","0",IF(K48="Pass",1,IF(K48="Fail",0,IF(K48="TBD",0,IF(K48="N/A (Please provide reason)",1)))))</f>
        <v>0</v>
      </c>
      <c r="O48" s="133">
        <f>IF(AND(D48="M",K48="N/A (Please provide reason)"),1,0)</f>
        <v>0</v>
      </c>
      <c r="P48" s="88"/>
      <c r="Q48" s="88"/>
      <c r="R48" s="88"/>
      <c r="S48" s="88"/>
      <c r="T48" s="88"/>
      <c r="U48" s="88"/>
      <c r="V48" s="88"/>
      <c r="W48" s="88"/>
      <c r="X48" s="88"/>
      <c r="Y48" s="88"/>
      <c r="Z48" s="88"/>
      <c r="AA48" s="88"/>
      <c r="AB48" s="88"/>
      <c r="AC48" s="88"/>
      <c r="AD48" s="88"/>
      <c r="AE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row>
    <row r="49" spans="1:126" ht="192.75" customHeight="1" x14ac:dyDescent="0.3">
      <c r="A49" s="191" t="s">
        <v>760</v>
      </c>
      <c r="B49" s="444"/>
      <c r="C49" s="540"/>
      <c r="D49" s="505"/>
      <c r="E49" s="459"/>
      <c r="F49" s="442"/>
      <c r="G49" s="481" t="s">
        <v>1513</v>
      </c>
      <c r="H49" s="482"/>
      <c r="I49" s="126" t="s">
        <v>1514</v>
      </c>
      <c r="J49" s="442"/>
      <c r="K49" s="185" t="s">
        <v>797</v>
      </c>
      <c r="L49" s="124"/>
      <c r="M49" s="124"/>
      <c r="N49" s="135">
        <f t="shared" si="12"/>
        <v>0</v>
      </c>
      <c r="O49" s="133">
        <f>IF(AND(D48="M",K49="N/A (Please provide reason)"),1,0)</f>
        <v>0</v>
      </c>
      <c r="P49" s="88"/>
      <c r="Q49" s="88"/>
      <c r="R49" s="88"/>
      <c r="S49" s="88"/>
      <c r="T49" s="88"/>
      <c r="U49" s="88"/>
      <c r="V49" s="88"/>
      <c r="W49" s="88"/>
      <c r="X49" s="88"/>
      <c r="Y49" s="88"/>
      <c r="Z49" s="88"/>
      <c r="AA49" s="88"/>
      <c r="AB49" s="88"/>
      <c r="AC49" s="88"/>
      <c r="AD49" s="88"/>
      <c r="AE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row>
    <row r="50" spans="1:126" ht="121.35" customHeight="1" x14ac:dyDescent="0.3">
      <c r="A50" s="191" t="s">
        <v>762</v>
      </c>
      <c r="B50" s="443" t="s">
        <v>763</v>
      </c>
      <c r="C50" s="441" t="s">
        <v>1515</v>
      </c>
      <c r="D50" s="445" t="s">
        <v>256</v>
      </c>
      <c r="E50" s="458" t="s">
        <v>208</v>
      </c>
      <c r="F50" s="137" t="s">
        <v>1516</v>
      </c>
      <c r="G50" s="481" t="s">
        <v>764</v>
      </c>
      <c r="H50" s="482"/>
      <c r="I50" s="126" t="s">
        <v>1517</v>
      </c>
      <c r="J50" s="441" t="s">
        <v>1518</v>
      </c>
      <c r="K50" s="185" t="s">
        <v>797</v>
      </c>
      <c r="L50" s="124"/>
      <c r="M50" s="124"/>
      <c r="N50" s="135">
        <f t="shared" si="12"/>
        <v>0</v>
      </c>
      <c r="O50" s="133">
        <f>IF(AND(D50="M",K50="N/A (Please provide reason)"),1,0)</f>
        <v>0</v>
      </c>
      <c r="P50" s="88"/>
      <c r="Q50" s="88"/>
      <c r="R50" s="88"/>
      <c r="S50" s="88"/>
      <c r="T50" s="88"/>
      <c r="U50" s="88"/>
      <c r="V50" s="88"/>
      <c r="W50" s="88"/>
      <c r="X50" s="88"/>
      <c r="Y50" s="88"/>
      <c r="Z50" s="88"/>
      <c r="AA50" s="88"/>
      <c r="AB50" s="88"/>
      <c r="AC50" s="88"/>
      <c r="AD50" s="88"/>
      <c r="AE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row>
    <row r="51" spans="1:126" ht="111.75" customHeight="1" x14ac:dyDescent="0.3">
      <c r="A51" s="191" t="s">
        <v>765</v>
      </c>
      <c r="B51" s="444"/>
      <c r="C51" s="442"/>
      <c r="D51" s="446"/>
      <c r="E51" s="459"/>
      <c r="F51" s="137" t="s">
        <v>1519</v>
      </c>
      <c r="G51" s="481" t="s">
        <v>766</v>
      </c>
      <c r="H51" s="482"/>
      <c r="I51" s="126" t="s">
        <v>1517</v>
      </c>
      <c r="J51" s="442"/>
      <c r="K51" s="185" t="s">
        <v>797</v>
      </c>
      <c r="L51" s="124"/>
      <c r="M51" s="124"/>
      <c r="N51" s="135">
        <f t="shared" ref="N51" si="15">IF(K51="","0",IF(K51="Pass",1,IF(K51="Fail",0,IF(K51="TBD",0,IF(K51="N/A (Please provide reason)",1)))))</f>
        <v>0</v>
      </c>
      <c r="O51" s="133">
        <f>IF(AND(D50="M",K51="N/A (Please provide reason)"),1,0)</f>
        <v>0</v>
      </c>
      <c r="P51" s="88"/>
      <c r="Q51" s="88"/>
      <c r="R51" s="88"/>
      <c r="S51" s="88"/>
      <c r="T51" s="88"/>
      <c r="U51" s="88"/>
      <c r="V51" s="88"/>
      <c r="W51" s="88"/>
      <c r="X51" s="88"/>
      <c r="Y51" s="88"/>
      <c r="Z51" s="88"/>
      <c r="AA51" s="88"/>
      <c r="AB51" s="88"/>
      <c r="AC51" s="88"/>
      <c r="AD51" s="88"/>
      <c r="AE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row>
    <row r="52" spans="1:126" ht="96.75" customHeight="1" x14ac:dyDescent="0.3">
      <c r="A52" s="191" t="s">
        <v>767</v>
      </c>
      <c r="B52" s="443" t="s">
        <v>768</v>
      </c>
      <c r="C52" s="528" t="s">
        <v>1520</v>
      </c>
      <c r="D52" s="505" t="s">
        <v>256</v>
      </c>
      <c r="E52" s="458" t="s">
        <v>208</v>
      </c>
      <c r="F52" s="441" t="s">
        <v>1521</v>
      </c>
      <c r="G52" s="481" t="s">
        <v>1522</v>
      </c>
      <c r="H52" s="482"/>
      <c r="I52" s="126" t="s">
        <v>1523</v>
      </c>
      <c r="J52" s="441" t="s">
        <v>1524</v>
      </c>
      <c r="K52" s="185" t="s">
        <v>797</v>
      </c>
      <c r="L52" s="124"/>
      <c r="M52" s="124"/>
      <c r="N52" s="135">
        <f t="shared" si="12"/>
        <v>0</v>
      </c>
      <c r="O52" s="133">
        <f>IF(AND(D52="M",K52="N/A (Please provide reason)"),1,0)</f>
        <v>0</v>
      </c>
      <c r="P52" s="88"/>
      <c r="Q52" s="88"/>
      <c r="R52" s="88"/>
      <c r="S52" s="88"/>
      <c r="T52" s="88"/>
      <c r="U52" s="88"/>
      <c r="V52" s="88"/>
      <c r="W52" s="88"/>
      <c r="X52" s="88"/>
      <c r="Y52" s="88"/>
      <c r="Z52" s="88"/>
      <c r="AA52" s="88"/>
      <c r="AB52" s="88"/>
      <c r="AC52" s="88"/>
      <c r="AD52" s="88"/>
      <c r="AE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row>
    <row r="53" spans="1:126" ht="102" customHeight="1" x14ac:dyDescent="0.3">
      <c r="A53" s="191" t="s">
        <v>770</v>
      </c>
      <c r="B53" s="450"/>
      <c r="C53" s="528"/>
      <c r="D53" s="505"/>
      <c r="E53" s="463"/>
      <c r="F53" s="466"/>
      <c r="G53" s="481" t="s">
        <v>1525</v>
      </c>
      <c r="H53" s="482"/>
      <c r="I53" s="126" t="s">
        <v>1526</v>
      </c>
      <c r="J53" s="466"/>
      <c r="K53" s="185" t="s">
        <v>797</v>
      </c>
      <c r="L53" s="124"/>
      <c r="M53" s="124"/>
      <c r="N53" s="135">
        <f t="shared" ref="N53" si="16">IF(K53="","0",IF(K53="Pass",1,IF(K53="Fail",0,IF(K53="TBD",0,IF(K53="N/A (Please provide reason)",1)))))</f>
        <v>0</v>
      </c>
      <c r="O53" s="133">
        <f>IF(AND(D52="M",K53="N/A (Please provide reason)"),1,0)</f>
        <v>0</v>
      </c>
      <c r="P53" s="88"/>
      <c r="Q53" s="88"/>
      <c r="R53" s="88"/>
      <c r="S53" s="88"/>
      <c r="T53" s="88"/>
      <c r="U53" s="88"/>
      <c r="V53" s="88"/>
      <c r="W53" s="88"/>
      <c r="X53" s="88"/>
      <c r="Y53" s="88"/>
      <c r="Z53" s="88"/>
      <c r="AA53" s="88"/>
      <c r="AB53" s="88"/>
      <c r="AC53" s="88"/>
      <c r="AD53" s="88"/>
      <c r="AE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row>
    <row r="54" spans="1:126" ht="93.75" customHeight="1" x14ac:dyDescent="0.3">
      <c r="A54" s="191" t="s">
        <v>772</v>
      </c>
      <c r="B54" s="444"/>
      <c r="C54" s="528"/>
      <c r="D54" s="505"/>
      <c r="E54" s="459"/>
      <c r="F54" s="442"/>
      <c r="G54" s="481" t="s">
        <v>1527</v>
      </c>
      <c r="H54" s="482"/>
      <c r="I54" s="126" t="s">
        <v>1528</v>
      </c>
      <c r="J54" s="442"/>
      <c r="K54" s="185" t="s">
        <v>797</v>
      </c>
      <c r="L54" s="124"/>
      <c r="M54" s="124"/>
      <c r="N54" s="135">
        <f t="shared" si="12"/>
        <v>0</v>
      </c>
      <c r="O54" s="133">
        <f>IF(AND(D52="M",K54="N/A (Please provide reason)"),1,0)</f>
        <v>0</v>
      </c>
      <c r="P54" s="88"/>
      <c r="Q54" s="88"/>
      <c r="R54" s="88"/>
      <c r="S54" s="88"/>
      <c r="T54" s="88"/>
      <c r="U54" s="88"/>
      <c r="V54" s="88"/>
      <c r="W54" s="88"/>
      <c r="X54" s="88"/>
      <c r="Y54" s="88"/>
      <c r="Z54" s="88"/>
      <c r="AA54" s="88"/>
      <c r="AB54" s="88"/>
      <c r="AC54" s="88"/>
      <c r="AD54" s="88"/>
      <c r="AE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row>
    <row r="55" spans="1:126" ht="187.5" customHeight="1" x14ac:dyDescent="0.3">
      <c r="A55" s="191" t="s">
        <v>774</v>
      </c>
      <c r="B55" s="199" t="s">
        <v>775</v>
      </c>
      <c r="C55" s="186" t="s">
        <v>1529</v>
      </c>
      <c r="D55" s="209" t="s">
        <v>298</v>
      </c>
      <c r="E55" s="274" t="s">
        <v>208</v>
      </c>
      <c r="F55" s="186" t="s">
        <v>1530</v>
      </c>
      <c r="G55" s="481" t="s">
        <v>1531</v>
      </c>
      <c r="H55" s="482"/>
      <c r="I55" s="126" t="s">
        <v>1532</v>
      </c>
      <c r="J55" s="126" t="s">
        <v>1533</v>
      </c>
      <c r="K55" s="185" t="s">
        <v>797</v>
      </c>
      <c r="L55" s="124"/>
      <c r="M55" s="124"/>
      <c r="N55" s="135">
        <f t="shared" si="12"/>
        <v>0</v>
      </c>
      <c r="O55" s="133">
        <f>IF(AND(D55="M",K55="N/A (Please provide reason)"),1,0)</f>
        <v>0</v>
      </c>
      <c r="P55" s="88"/>
      <c r="Q55" s="88"/>
      <c r="R55" s="88"/>
      <c r="S55" s="88"/>
      <c r="T55" s="88"/>
      <c r="U55" s="88"/>
      <c r="V55" s="88"/>
      <c r="W55" s="88"/>
      <c r="X55" s="88"/>
      <c r="Y55" s="88"/>
      <c r="Z55" s="88"/>
      <c r="AA55" s="88"/>
      <c r="AB55" s="88"/>
      <c r="AC55" s="88"/>
      <c r="AD55" s="88"/>
      <c r="AE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row>
    <row r="56" spans="1:126" ht="129.6" x14ac:dyDescent="0.3">
      <c r="A56" s="191" t="s">
        <v>777</v>
      </c>
      <c r="B56" s="199" t="s">
        <v>778</v>
      </c>
      <c r="C56" s="186" t="s">
        <v>1534</v>
      </c>
      <c r="D56" s="257" t="s">
        <v>256</v>
      </c>
      <c r="E56" s="274" t="s">
        <v>208</v>
      </c>
      <c r="F56" s="186" t="s">
        <v>1535</v>
      </c>
      <c r="G56" s="481" t="s">
        <v>779</v>
      </c>
      <c r="H56" s="482"/>
      <c r="I56" s="126" t="s">
        <v>1536</v>
      </c>
      <c r="J56" s="126" t="s">
        <v>1537</v>
      </c>
      <c r="K56" s="185" t="s">
        <v>797</v>
      </c>
      <c r="L56" s="124"/>
      <c r="M56" s="124"/>
      <c r="N56" s="135">
        <f t="shared" si="12"/>
        <v>0</v>
      </c>
      <c r="O56" s="133">
        <f>IF(AND(D56="M",K56="N/A (Please provide reason)"),1,0)</f>
        <v>0</v>
      </c>
      <c r="P56" s="88"/>
      <c r="Q56" s="88"/>
      <c r="R56" s="88"/>
      <c r="S56" s="88"/>
      <c r="T56" s="88"/>
      <c r="U56" s="88"/>
      <c r="V56" s="88"/>
      <c r="W56" s="88"/>
      <c r="X56" s="88"/>
      <c r="Y56" s="88"/>
      <c r="Z56" s="88"/>
      <c r="AA56" s="88"/>
      <c r="AB56" s="88"/>
      <c r="AC56" s="88"/>
      <c r="AD56" s="88"/>
      <c r="AE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row>
    <row r="57" spans="1:126" ht="167.25" customHeight="1" x14ac:dyDescent="0.3">
      <c r="A57" s="191" t="s">
        <v>780</v>
      </c>
      <c r="B57" s="136" t="s">
        <v>781</v>
      </c>
      <c r="C57" s="124" t="s">
        <v>1538</v>
      </c>
      <c r="D57" s="187" t="s">
        <v>256</v>
      </c>
      <c r="E57" s="273" t="s">
        <v>208</v>
      </c>
      <c r="F57" s="186" t="s">
        <v>1535</v>
      </c>
      <c r="G57" s="481" t="s">
        <v>782</v>
      </c>
      <c r="H57" s="482"/>
      <c r="I57" s="126" t="s">
        <v>1539</v>
      </c>
      <c r="J57" s="126" t="s">
        <v>1533</v>
      </c>
      <c r="K57" s="185" t="s">
        <v>797</v>
      </c>
      <c r="L57" s="124"/>
      <c r="M57" s="124"/>
      <c r="N57" s="135">
        <f t="shared" si="12"/>
        <v>0</v>
      </c>
      <c r="O57" s="133">
        <f>IF(AND(D57="M",K57="N/A (Please provide reason)"),1,0)</f>
        <v>0</v>
      </c>
      <c r="P57" s="88"/>
      <c r="Q57" s="88"/>
      <c r="R57" s="88"/>
      <c r="S57" s="88"/>
      <c r="T57" s="88"/>
      <c r="U57" s="88"/>
      <c r="V57" s="88"/>
      <c r="W57" s="88"/>
      <c r="X57" s="88"/>
      <c r="Y57" s="88"/>
      <c r="Z57" s="88"/>
      <c r="AA57" s="88"/>
      <c r="AB57" s="88"/>
      <c r="AC57" s="88"/>
      <c r="AD57" s="88"/>
      <c r="AE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row>
    <row r="58" spans="1:126" ht="13.35" customHeight="1" x14ac:dyDescent="0.3">
      <c r="A58" s="180" t="s">
        <v>1540</v>
      </c>
      <c r="B58" s="181"/>
      <c r="C58" s="182"/>
      <c r="D58" s="183"/>
      <c r="E58" s="183"/>
      <c r="F58" s="181"/>
      <c r="G58" s="181"/>
      <c r="H58" s="181"/>
      <c r="I58" s="181"/>
      <c r="J58" s="181"/>
      <c r="K58" s="181"/>
      <c r="L58" s="181"/>
      <c r="M58" s="181"/>
      <c r="N58" s="143"/>
      <c r="O58" s="184"/>
      <c r="P58" s="88"/>
      <c r="Q58" s="88"/>
      <c r="R58" s="88"/>
      <c r="S58" s="88"/>
      <c r="T58" s="88"/>
      <c r="U58" s="88"/>
      <c r="V58" s="88"/>
      <c r="W58" s="88"/>
      <c r="X58" s="88"/>
      <c r="Y58" s="88"/>
      <c r="Z58" s="88"/>
      <c r="AA58" s="88"/>
      <c r="AB58" s="88"/>
      <c r="AC58" s="88"/>
      <c r="AD58" s="88"/>
      <c r="AE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row>
    <row r="59" spans="1:126" ht="13.8" x14ac:dyDescent="0.3">
      <c r="A59" s="270"/>
      <c r="B59" s="34"/>
      <c r="C59" s="113"/>
      <c r="D59" s="34"/>
      <c r="E59" s="34"/>
      <c r="F59" s="34"/>
      <c r="G59" s="34"/>
      <c r="H59" s="34"/>
      <c r="I59" s="34"/>
      <c r="J59" s="34"/>
      <c r="K59" s="271"/>
      <c r="L59" s="34"/>
      <c r="M59" s="34"/>
      <c r="N59" s="88"/>
      <c r="O59" s="88"/>
      <c r="P59" s="88"/>
      <c r="Q59" s="88"/>
      <c r="R59" s="88"/>
      <c r="S59" s="88"/>
      <c r="T59" s="88"/>
      <c r="U59" s="88"/>
      <c r="V59" s="88"/>
      <c r="W59" s="88"/>
      <c r="X59" s="88"/>
      <c r="Y59" s="88"/>
      <c r="Z59" s="88"/>
      <c r="AA59" s="88"/>
      <c r="AB59" s="88"/>
      <c r="AC59" s="88"/>
      <c r="AD59" s="88"/>
      <c r="AE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row>
    <row r="60" spans="1:126" ht="13.8" x14ac:dyDescent="0.3">
      <c r="A60" s="34"/>
      <c r="B60" s="34"/>
      <c r="C60" s="113"/>
      <c r="D60" s="34"/>
      <c r="E60" s="34"/>
      <c r="F60" s="34"/>
      <c r="G60" s="34"/>
      <c r="H60" s="34"/>
      <c r="I60" s="34"/>
      <c r="J60" s="34"/>
      <c r="K60" s="192" t="s">
        <v>879</v>
      </c>
      <c r="L60" s="152" t="s">
        <v>66</v>
      </c>
      <c r="M60" s="39" t="s">
        <v>1541</v>
      </c>
      <c r="N60" s="88"/>
      <c r="O60" s="88"/>
      <c r="P60" s="88"/>
      <c r="Q60" s="88"/>
      <c r="R60" s="88"/>
      <c r="S60" s="88"/>
      <c r="T60" s="88"/>
      <c r="U60" s="88"/>
      <c r="V60" s="88"/>
      <c r="W60" s="88"/>
      <c r="X60" s="88"/>
      <c r="Y60" s="88"/>
      <c r="Z60" s="88"/>
      <c r="AA60" s="88"/>
      <c r="AB60" s="88"/>
      <c r="AC60" s="88"/>
      <c r="AD60" s="88"/>
      <c r="AE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row>
    <row r="61" spans="1:126" ht="27.6" customHeight="1" x14ac:dyDescent="0.3">
      <c r="A61" s="117"/>
      <c r="B61" s="88"/>
      <c r="C61" s="89"/>
      <c r="D61" s="88"/>
      <c r="E61" s="88"/>
      <c r="F61" s="117"/>
      <c r="G61" s="88"/>
      <c r="H61" s="88"/>
      <c r="I61" s="88"/>
      <c r="J61" s="88"/>
      <c r="K61" s="193" t="s">
        <v>797</v>
      </c>
      <c r="L61" s="91" t="s">
        <v>880</v>
      </c>
      <c r="M61" s="194">
        <f>SUM(M62:M63)</f>
        <v>48</v>
      </c>
      <c r="N61" s="88"/>
      <c r="O61" s="88"/>
      <c r="P61" s="88"/>
      <c r="Q61" s="88"/>
      <c r="R61" s="88"/>
      <c r="S61" s="88"/>
      <c r="T61" s="88"/>
      <c r="U61" s="88"/>
      <c r="V61" s="88"/>
      <c r="W61" s="88"/>
      <c r="X61" s="88"/>
      <c r="Y61" s="88"/>
      <c r="Z61" s="88"/>
      <c r="AA61" s="88"/>
      <c r="AB61" s="88"/>
      <c r="AC61" s="88"/>
      <c r="AD61" s="88"/>
      <c r="AE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row>
    <row r="62" spans="1:126" x14ac:dyDescent="0.3">
      <c r="A62" s="117"/>
      <c r="B62" s="88"/>
      <c r="C62" s="89"/>
      <c r="D62" s="88"/>
      <c r="E62" s="88"/>
      <c r="F62" s="117"/>
      <c r="G62" s="88"/>
      <c r="H62" s="88"/>
      <c r="I62" s="88"/>
      <c r="J62" s="88"/>
      <c r="K62" s="195" t="s">
        <v>882</v>
      </c>
      <c r="L62" s="91" t="s">
        <v>881</v>
      </c>
      <c r="M62" s="194">
        <f>COUNTIFS(N1:N58,0)</f>
        <v>48</v>
      </c>
      <c r="N62" s="88"/>
      <c r="O62" s="88"/>
      <c r="P62" s="88"/>
      <c r="Q62" s="88"/>
      <c r="R62" s="88"/>
      <c r="S62" s="88"/>
      <c r="T62" s="88"/>
      <c r="U62" s="88"/>
      <c r="V62" s="88"/>
      <c r="W62" s="88"/>
      <c r="X62" s="88"/>
      <c r="Y62" s="88"/>
      <c r="Z62" s="88"/>
      <c r="AA62" s="88"/>
      <c r="AB62" s="88"/>
      <c r="AC62" s="88"/>
      <c r="AD62" s="88"/>
      <c r="AE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row>
    <row r="63" spans="1:126" ht="33" customHeight="1" x14ac:dyDescent="0.3">
      <c r="A63" s="117"/>
      <c r="B63" s="88"/>
      <c r="C63" s="89"/>
      <c r="D63" s="88"/>
      <c r="E63" s="88"/>
      <c r="F63" s="117"/>
      <c r="G63" s="88"/>
      <c r="H63" s="88"/>
      <c r="I63" s="88"/>
      <c r="J63" s="88"/>
      <c r="K63" s="195" t="s">
        <v>884</v>
      </c>
      <c r="L63" s="92" t="s">
        <v>883</v>
      </c>
      <c r="M63" s="194">
        <f>COUNTIFS(N1:N58,1)</f>
        <v>0</v>
      </c>
      <c r="N63" s="88"/>
      <c r="O63" s="88"/>
      <c r="P63" s="88"/>
      <c r="Q63" s="88"/>
      <c r="R63" s="88"/>
      <c r="S63" s="88"/>
      <c r="T63" s="88"/>
      <c r="U63" s="88"/>
      <c r="V63" s="88"/>
      <c r="W63" s="88"/>
      <c r="X63" s="88"/>
      <c r="Y63" s="88"/>
      <c r="Z63" s="88"/>
      <c r="AA63" s="88"/>
      <c r="AB63" s="88"/>
      <c r="AC63" s="88"/>
      <c r="AD63" s="88"/>
      <c r="AE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row>
    <row r="64" spans="1:126" x14ac:dyDescent="0.3">
      <c r="A64" s="117"/>
      <c r="B64" s="88"/>
      <c r="C64" s="89"/>
      <c r="D64" s="88"/>
      <c r="E64" s="88"/>
      <c r="F64" s="117"/>
      <c r="G64" s="88"/>
      <c r="H64" s="88"/>
      <c r="I64" s="88"/>
      <c r="J64" s="88"/>
      <c r="K64" s="195" t="s">
        <v>886</v>
      </c>
      <c r="L64" s="92" t="s">
        <v>885</v>
      </c>
      <c r="M64" s="196">
        <f>SUM(M63/M61)</f>
        <v>0</v>
      </c>
      <c r="N64" s="88"/>
      <c r="O64" s="88"/>
      <c r="P64" s="88"/>
      <c r="Q64" s="88"/>
      <c r="R64" s="88"/>
      <c r="S64" s="88"/>
      <c r="T64" s="88"/>
      <c r="U64" s="88"/>
      <c r="V64" s="88"/>
      <c r="W64" s="88"/>
      <c r="X64" s="88"/>
      <c r="Y64" s="88"/>
      <c r="Z64" s="88"/>
      <c r="AA64" s="88"/>
      <c r="AB64" s="88"/>
      <c r="AC64" s="88"/>
      <c r="AD64" s="88"/>
      <c r="AE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row>
    <row r="65" spans="1:126" x14ac:dyDescent="0.3">
      <c r="A65" s="117"/>
      <c r="B65" s="88"/>
      <c r="C65" s="89"/>
      <c r="D65" s="88"/>
      <c r="E65" s="88"/>
      <c r="F65" s="117"/>
      <c r="G65" s="88"/>
      <c r="H65" s="88"/>
      <c r="I65" s="88"/>
      <c r="J65" s="88"/>
      <c r="K65" s="118"/>
      <c r="L65" s="114"/>
      <c r="N65" s="88"/>
      <c r="O65" s="88"/>
      <c r="P65" s="88"/>
      <c r="Q65" s="88"/>
      <c r="R65" s="88"/>
      <c r="S65" s="88"/>
      <c r="T65" s="88"/>
      <c r="U65" s="88"/>
      <c r="V65" s="88"/>
      <c r="W65" s="88"/>
      <c r="X65" s="88"/>
      <c r="Y65" s="88"/>
      <c r="Z65" s="88"/>
      <c r="AA65" s="88"/>
      <c r="AB65" s="88"/>
      <c r="AC65" s="88"/>
      <c r="AD65" s="88"/>
      <c r="AE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row>
    <row r="66" spans="1:126" x14ac:dyDescent="0.3">
      <c r="A66" s="117"/>
      <c r="B66" s="88"/>
      <c r="C66" s="89"/>
      <c r="D66" s="88"/>
      <c r="E66" s="88"/>
      <c r="F66" s="117"/>
      <c r="G66" s="88"/>
      <c r="H66" s="88"/>
      <c r="I66" s="88"/>
      <c r="J66" s="88"/>
      <c r="K66" s="88"/>
      <c r="L66" s="299" t="s">
        <v>1542</v>
      </c>
      <c r="M66" s="200"/>
      <c r="N66" s="88"/>
      <c r="O66" s="88"/>
      <c r="P66" s="88"/>
      <c r="Q66" s="88"/>
      <c r="R66" s="88"/>
      <c r="S66" s="88"/>
      <c r="T66" s="88"/>
      <c r="U66" s="88"/>
      <c r="V66" s="88"/>
      <c r="W66" s="88"/>
      <c r="X66" s="88"/>
      <c r="Y66" s="88"/>
      <c r="Z66" s="88"/>
      <c r="AA66" s="88"/>
      <c r="AB66" s="88"/>
      <c r="AC66" s="88"/>
      <c r="AD66" s="88"/>
      <c r="AE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row>
    <row r="67" spans="1:126" x14ac:dyDescent="0.3">
      <c r="A67" s="117"/>
      <c r="B67" s="88"/>
      <c r="C67" s="89"/>
      <c r="D67" s="88"/>
      <c r="E67" s="88"/>
      <c r="F67" s="117"/>
      <c r="G67" s="88"/>
      <c r="H67" s="88"/>
      <c r="I67" s="88"/>
      <c r="J67" s="88"/>
      <c r="K67" s="88"/>
      <c r="L67" s="91" t="s">
        <v>880</v>
      </c>
      <c r="M67" s="194">
        <f>SUM(M68:M69)</f>
        <v>48</v>
      </c>
      <c r="N67" s="88"/>
      <c r="O67" s="88"/>
      <c r="P67" s="88"/>
      <c r="Q67" s="88"/>
      <c r="R67" s="88"/>
      <c r="S67" s="88"/>
      <c r="T67" s="88"/>
      <c r="U67" s="88"/>
      <c r="V67" s="88"/>
      <c r="W67" s="88"/>
      <c r="X67" s="88"/>
      <c r="Y67" s="88"/>
      <c r="Z67" s="88"/>
      <c r="AA67" s="88"/>
      <c r="AB67" s="88"/>
      <c r="AC67" s="88"/>
      <c r="AD67" s="88"/>
      <c r="AE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row>
    <row r="68" spans="1:126" x14ac:dyDescent="0.3">
      <c r="A68" s="117"/>
      <c r="B68" s="88"/>
      <c r="C68" s="89"/>
      <c r="D68" s="88"/>
      <c r="E68" s="88"/>
      <c r="F68" s="117"/>
      <c r="G68" s="88"/>
      <c r="H68" s="88"/>
      <c r="I68" s="88"/>
      <c r="J68" s="88"/>
      <c r="K68" s="88"/>
      <c r="L68" s="91" t="s">
        <v>881</v>
      </c>
      <c r="M68" s="194">
        <f>COUNTIFS(N6:N57,0)</f>
        <v>48</v>
      </c>
      <c r="N68" s="88"/>
      <c r="O68" s="88"/>
      <c r="P68" s="88"/>
      <c r="Q68" s="88"/>
      <c r="R68" s="88"/>
      <c r="S68" s="88"/>
      <c r="T68" s="88"/>
      <c r="U68" s="88"/>
      <c r="V68" s="88"/>
      <c r="W68" s="88"/>
      <c r="X68" s="88"/>
      <c r="Y68" s="88"/>
      <c r="Z68" s="88"/>
      <c r="AA68" s="88"/>
      <c r="AB68" s="88"/>
      <c r="AC68" s="88"/>
      <c r="AD68" s="88"/>
      <c r="AE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row>
    <row r="69" spans="1:126" x14ac:dyDescent="0.3">
      <c r="A69" s="117"/>
      <c r="B69" s="88"/>
      <c r="C69" s="89"/>
      <c r="D69" s="88"/>
      <c r="E69" s="88"/>
      <c r="F69" s="117"/>
      <c r="G69" s="88"/>
      <c r="H69" s="88"/>
      <c r="I69" s="88"/>
      <c r="J69" s="88"/>
      <c r="K69" s="88"/>
      <c r="L69" s="92" t="s">
        <v>883</v>
      </c>
      <c r="M69" s="194">
        <f>COUNTIFS(N6:N58,1)</f>
        <v>0</v>
      </c>
      <c r="N69" s="88"/>
      <c r="O69" s="88"/>
      <c r="P69" s="88"/>
      <c r="Q69" s="88"/>
      <c r="R69" s="88"/>
      <c r="S69" s="88"/>
      <c r="T69" s="88"/>
      <c r="U69" s="88"/>
      <c r="V69" s="88"/>
      <c r="W69" s="88"/>
      <c r="X69" s="88"/>
      <c r="Y69" s="88"/>
      <c r="Z69" s="88"/>
      <c r="AA69" s="88"/>
      <c r="AB69" s="88"/>
      <c r="AC69" s="88"/>
      <c r="AD69" s="88"/>
      <c r="AE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row>
    <row r="70" spans="1:126" x14ac:dyDescent="0.3">
      <c r="A70" s="117"/>
      <c r="B70" s="88"/>
      <c r="C70" s="89"/>
      <c r="D70" s="88"/>
      <c r="E70" s="88"/>
      <c r="F70" s="117"/>
      <c r="G70" s="88"/>
      <c r="H70" s="88"/>
      <c r="I70" s="88"/>
      <c r="J70" s="88"/>
      <c r="K70" s="88"/>
      <c r="L70" s="92" t="s">
        <v>885</v>
      </c>
      <c r="M70" s="196">
        <f>SUM(M69/M67)</f>
        <v>0</v>
      </c>
      <c r="N70" s="88"/>
      <c r="O70" s="88"/>
      <c r="P70" s="88"/>
      <c r="Q70" s="88"/>
      <c r="R70" s="88"/>
      <c r="S70" s="88"/>
      <c r="T70" s="88"/>
      <c r="U70" s="88"/>
      <c r="V70" s="88"/>
      <c r="W70" s="88"/>
      <c r="X70" s="88"/>
      <c r="Y70" s="88"/>
      <c r="Z70" s="88"/>
      <c r="AA70" s="88"/>
      <c r="AB70" s="88"/>
      <c r="AC70" s="88"/>
      <c r="AD70" s="88"/>
      <c r="AE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row>
    <row r="71" spans="1:126" x14ac:dyDescent="0.3">
      <c r="A71" s="117"/>
      <c r="B71" s="88"/>
      <c r="C71" s="89"/>
      <c r="D71" s="88"/>
      <c r="E71" s="88"/>
      <c r="F71" s="117"/>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row>
    <row r="72" spans="1:126" x14ac:dyDescent="0.3">
      <c r="A72" s="117"/>
      <c r="B72" s="88"/>
      <c r="C72" s="89"/>
      <c r="D72" s="88"/>
      <c r="E72" s="88"/>
      <c r="F72" s="117"/>
      <c r="G72" s="88"/>
      <c r="H72" s="88"/>
      <c r="I72" s="88"/>
      <c r="J72" s="88"/>
      <c r="K72" s="88"/>
      <c r="L72" s="88"/>
      <c r="M72" s="88"/>
      <c r="N72" s="90"/>
      <c r="O72" s="88"/>
      <c r="P72" s="88"/>
      <c r="Q72" s="88"/>
      <c r="R72" s="88"/>
      <c r="S72" s="88"/>
      <c r="T72" s="88"/>
      <c r="U72" s="88"/>
      <c r="V72" s="88"/>
      <c r="W72" s="88"/>
      <c r="X72" s="88"/>
      <c r="Y72" s="88"/>
      <c r="Z72" s="88"/>
      <c r="AA72" s="88"/>
      <c r="AB72" s="88"/>
      <c r="AC72" s="88"/>
      <c r="AD72" s="88"/>
      <c r="AE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row>
    <row r="73" spans="1:126" x14ac:dyDescent="0.3">
      <c r="A73" s="117"/>
      <c r="B73" s="88"/>
      <c r="C73" s="89"/>
      <c r="D73" s="88"/>
      <c r="E73" s="88"/>
      <c r="F73" s="117"/>
      <c r="G73" s="88"/>
      <c r="H73" s="88"/>
      <c r="I73" s="88"/>
      <c r="J73" s="88"/>
      <c r="K73" s="88"/>
      <c r="L73" s="88"/>
      <c r="M73" s="88"/>
      <c r="N73" s="90"/>
      <c r="O73" s="88"/>
      <c r="P73" s="88"/>
      <c r="Q73" s="88"/>
      <c r="R73" s="88"/>
      <c r="S73" s="88"/>
      <c r="T73" s="88"/>
      <c r="U73" s="88"/>
      <c r="V73" s="88"/>
      <c r="W73" s="88"/>
      <c r="X73" s="88"/>
      <c r="Y73" s="88"/>
      <c r="Z73" s="88"/>
      <c r="AA73" s="88"/>
      <c r="AB73" s="88"/>
      <c r="AC73" s="88"/>
      <c r="AD73" s="88"/>
      <c r="AE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row>
    <row r="74" spans="1:126" x14ac:dyDescent="0.3">
      <c r="A74" s="117"/>
      <c r="B74" s="88"/>
      <c r="C74" s="89"/>
      <c r="D74" s="88"/>
      <c r="E74" s="88"/>
      <c r="F74" s="117"/>
      <c r="G74" s="88"/>
      <c r="H74" s="88"/>
      <c r="I74" s="88"/>
      <c r="J74" s="88"/>
      <c r="K74" s="88"/>
      <c r="L74" s="88"/>
      <c r="M74" s="88"/>
      <c r="N74" s="90"/>
      <c r="O74" s="88"/>
      <c r="P74" s="88"/>
      <c r="Q74" s="88"/>
      <c r="R74" s="88"/>
      <c r="S74" s="88"/>
      <c r="T74" s="88"/>
      <c r="U74" s="88"/>
      <c r="V74" s="88"/>
      <c r="W74" s="88"/>
      <c r="X74" s="88"/>
      <c r="Y74" s="88"/>
      <c r="Z74" s="88"/>
      <c r="AA74" s="88"/>
      <c r="AB74" s="88"/>
      <c r="AC74" s="88"/>
      <c r="AD74" s="88"/>
      <c r="AE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row>
    <row r="75" spans="1:126" x14ac:dyDescent="0.3">
      <c r="A75" s="117"/>
      <c r="B75" s="88"/>
      <c r="C75" s="89"/>
      <c r="D75" s="88"/>
      <c r="E75" s="88"/>
      <c r="F75" s="117"/>
      <c r="G75" s="88"/>
      <c r="H75" s="88"/>
      <c r="I75" s="88"/>
      <c r="J75" s="88"/>
      <c r="K75" s="88"/>
      <c r="L75" s="88"/>
      <c r="M75" s="88"/>
      <c r="N75" s="90"/>
      <c r="O75" s="88"/>
      <c r="P75" s="88"/>
      <c r="Q75" s="88"/>
      <c r="R75" s="88"/>
      <c r="S75" s="88"/>
      <c r="T75" s="88"/>
      <c r="U75" s="88"/>
      <c r="V75" s="88"/>
      <c r="W75" s="88"/>
      <c r="X75" s="88"/>
      <c r="Y75" s="88"/>
      <c r="Z75" s="88"/>
      <c r="AA75" s="88"/>
      <c r="AB75" s="88"/>
      <c r="AC75" s="88"/>
      <c r="AD75" s="88"/>
      <c r="AE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row>
    <row r="76" spans="1:126" x14ac:dyDescent="0.3">
      <c r="A76" s="117"/>
      <c r="B76" s="88"/>
      <c r="C76" s="89"/>
      <c r="D76" s="88"/>
      <c r="E76" s="88"/>
      <c r="F76" s="117"/>
      <c r="G76" s="88"/>
      <c r="H76" s="88"/>
      <c r="I76" s="88"/>
      <c r="J76" s="88"/>
      <c r="K76" s="88"/>
      <c r="L76" s="88"/>
      <c r="M76" s="88"/>
      <c r="N76" s="90"/>
      <c r="O76" s="88"/>
      <c r="P76" s="88"/>
      <c r="Q76" s="88"/>
      <c r="R76" s="88"/>
      <c r="S76" s="88"/>
      <c r="T76" s="88"/>
      <c r="U76" s="88"/>
      <c r="V76" s="88"/>
      <c r="W76" s="88"/>
      <c r="X76" s="88"/>
      <c r="Y76" s="88"/>
      <c r="Z76" s="88"/>
      <c r="AA76" s="88"/>
      <c r="AB76" s="88"/>
      <c r="AC76" s="88"/>
      <c r="AD76" s="88"/>
      <c r="AE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row>
    <row r="77" spans="1:126" x14ac:dyDescent="0.3">
      <c r="A77" s="117"/>
      <c r="B77" s="88"/>
      <c r="C77" s="89"/>
      <c r="D77" s="88"/>
      <c r="E77" s="88"/>
      <c r="F77" s="117"/>
      <c r="G77" s="88"/>
      <c r="H77" s="88"/>
      <c r="I77" s="88"/>
      <c r="J77" s="88"/>
      <c r="K77" s="88"/>
      <c r="L77" s="88"/>
      <c r="M77" s="88"/>
      <c r="N77" s="90"/>
      <c r="O77" s="88"/>
      <c r="P77" s="88"/>
      <c r="Q77" s="88"/>
      <c r="R77" s="88"/>
      <c r="S77" s="88"/>
      <c r="T77" s="88"/>
      <c r="U77" s="88"/>
      <c r="V77" s="88"/>
      <c r="W77" s="88"/>
      <c r="X77" s="88"/>
      <c r="Y77" s="88"/>
      <c r="Z77" s="88"/>
      <c r="AA77" s="88"/>
      <c r="AB77" s="88"/>
      <c r="AC77" s="88"/>
      <c r="AD77" s="88"/>
      <c r="AE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row>
    <row r="78" spans="1:126" x14ac:dyDescent="0.3">
      <c r="A78" s="117"/>
      <c r="B78" s="88"/>
      <c r="C78" s="89"/>
      <c r="D78" s="88"/>
      <c r="E78" s="88"/>
      <c r="F78" s="117"/>
      <c r="G78" s="88"/>
      <c r="H78" s="88"/>
      <c r="I78" s="88"/>
      <c r="J78" s="88"/>
      <c r="K78" s="88"/>
      <c r="L78" s="88"/>
      <c r="M78" s="88"/>
      <c r="N78" s="90"/>
      <c r="O78" s="88"/>
      <c r="P78" s="88"/>
      <c r="Q78" s="88"/>
      <c r="R78" s="88"/>
      <c r="S78" s="88"/>
      <c r="T78" s="88"/>
      <c r="U78" s="88"/>
      <c r="V78" s="88"/>
      <c r="W78" s="88"/>
      <c r="X78" s="88"/>
      <c r="Y78" s="88"/>
      <c r="Z78" s="88"/>
      <c r="AA78" s="88"/>
      <c r="AB78" s="88"/>
      <c r="AC78" s="88"/>
      <c r="AD78" s="88"/>
      <c r="AE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row>
    <row r="79" spans="1:126" x14ac:dyDescent="0.3">
      <c r="A79" s="117"/>
      <c r="B79" s="88"/>
      <c r="C79" s="89"/>
      <c r="D79" s="88"/>
      <c r="E79" s="88"/>
      <c r="F79" s="117"/>
      <c r="G79" s="88"/>
      <c r="H79" s="88"/>
      <c r="I79" s="88"/>
      <c r="J79" s="88"/>
      <c r="K79" s="88"/>
      <c r="L79" s="88"/>
      <c r="M79" s="88"/>
      <c r="N79" s="90"/>
      <c r="O79" s="88"/>
      <c r="P79" s="88"/>
      <c r="Q79" s="88"/>
      <c r="R79" s="88"/>
      <c r="S79" s="88"/>
      <c r="T79" s="88"/>
      <c r="U79" s="88"/>
      <c r="V79" s="88"/>
      <c r="W79" s="88"/>
      <c r="X79" s="88"/>
      <c r="Y79" s="88"/>
      <c r="Z79" s="88"/>
      <c r="AA79" s="88"/>
      <c r="AB79" s="88"/>
      <c r="AC79" s="88"/>
      <c r="AD79" s="88"/>
      <c r="AE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row>
    <row r="80" spans="1:126" x14ac:dyDescent="0.3">
      <c r="A80" s="117"/>
      <c r="B80" s="88"/>
      <c r="C80" s="89"/>
      <c r="D80" s="88"/>
      <c r="E80" s="88"/>
      <c r="F80" s="117"/>
      <c r="G80" s="88"/>
      <c r="H80" s="88"/>
      <c r="I80" s="88"/>
      <c r="J80" s="88"/>
      <c r="K80" s="88"/>
      <c r="L80" s="88"/>
      <c r="M80" s="88"/>
      <c r="N80" s="90"/>
      <c r="O80" s="88"/>
      <c r="P80" s="88"/>
      <c r="Q80" s="88"/>
      <c r="R80" s="88"/>
      <c r="S80" s="88"/>
      <c r="T80" s="88"/>
      <c r="U80" s="88"/>
      <c r="V80" s="88"/>
      <c r="W80" s="88"/>
      <c r="X80" s="88"/>
      <c r="Y80" s="88"/>
      <c r="Z80" s="88"/>
      <c r="AA80" s="88"/>
      <c r="AB80" s="88"/>
      <c r="AC80" s="88"/>
      <c r="AD80" s="88"/>
      <c r="AE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row>
    <row r="81" spans="1:116" x14ac:dyDescent="0.3">
      <c r="A81" s="117"/>
      <c r="B81" s="88"/>
      <c r="C81" s="89"/>
      <c r="D81" s="88"/>
      <c r="E81" s="88"/>
      <c r="F81" s="117"/>
      <c r="G81" s="88"/>
      <c r="H81" s="88"/>
      <c r="I81" s="88"/>
      <c r="J81" s="88"/>
      <c r="K81" s="88"/>
      <c r="L81" s="88"/>
      <c r="M81" s="88"/>
      <c r="N81" s="90"/>
      <c r="O81" s="88"/>
      <c r="P81" s="88"/>
      <c r="Q81" s="88"/>
      <c r="R81" s="88"/>
      <c r="S81" s="88"/>
      <c r="T81" s="88"/>
      <c r="U81" s="88"/>
      <c r="V81" s="88"/>
      <c r="W81" s="88"/>
      <c r="X81" s="88"/>
      <c r="Y81" s="88"/>
      <c r="Z81" s="88"/>
      <c r="AA81" s="88"/>
      <c r="AB81" s="88"/>
      <c r="AC81" s="88"/>
      <c r="AD81" s="88"/>
      <c r="AE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row>
    <row r="82" spans="1:116" x14ac:dyDescent="0.3">
      <c r="A82" s="117"/>
      <c r="B82" s="88"/>
      <c r="C82" s="89"/>
      <c r="D82" s="88"/>
      <c r="E82" s="88"/>
      <c r="F82" s="117"/>
      <c r="G82" s="88"/>
      <c r="H82" s="88"/>
      <c r="I82" s="88"/>
      <c r="J82" s="88"/>
      <c r="K82" s="88"/>
      <c r="L82" s="88"/>
      <c r="M82" s="88"/>
      <c r="N82" s="90"/>
      <c r="O82" s="88"/>
      <c r="P82" s="88"/>
      <c r="Q82" s="88"/>
      <c r="R82" s="88"/>
      <c r="S82" s="88"/>
      <c r="T82" s="88"/>
      <c r="U82" s="88"/>
      <c r="V82" s="88"/>
      <c r="W82" s="88"/>
      <c r="X82" s="88"/>
      <c r="Y82" s="88"/>
      <c r="Z82" s="88"/>
      <c r="AA82" s="88"/>
      <c r="AB82" s="88"/>
      <c r="AC82" s="88"/>
      <c r="AD82" s="88"/>
      <c r="AE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row>
    <row r="83" spans="1:116" x14ac:dyDescent="0.3">
      <c r="A83" s="117"/>
      <c r="B83" s="88"/>
      <c r="C83" s="89"/>
      <c r="D83" s="88"/>
      <c r="E83" s="88"/>
      <c r="F83" s="117"/>
      <c r="G83" s="88"/>
      <c r="H83" s="88"/>
      <c r="I83" s="88"/>
      <c r="J83" s="88"/>
      <c r="K83" s="88"/>
      <c r="L83" s="88"/>
      <c r="M83" s="88"/>
      <c r="N83" s="90"/>
      <c r="O83" s="88"/>
      <c r="P83" s="88"/>
      <c r="Q83" s="88"/>
      <c r="R83" s="88"/>
      <c r="S83" s="88"/>
      <c r="T83" s="88"/>
      <c r="U83" s="88"/>
      <c r="V83" s="88"/>
      <c r="W83" s="88"/>
      <c r="X83" s="88"/>
      <c r="Y83" s="88"/>
      <c r="Z83" s="88"/>
      <c r="AA83" s="88"/>
      <c r="AB83" s="88"/>
      <c r="AC83" s="88"/>
      <c r="AD83" s="88"/>
      <c r="AE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row>
    <row r="84" spans="1:116" x14ac:dyDescent="0.3">
      <c r="A84" s="117"/>
      <c r="B84" s="88"/>
      <c r="C84" s="89"/>
      <c r="D84" s="88"/>
      <c r="E84" s="88"/>
      <c r="F84" s="117"/>
      <c r="G84" s="88"/>
      <c r="H84" s="88"/>
      <c r="I84" s="88"/>
      <c r="J84" s="88"/>
      <c r="K84" s="88"/>
      <c r="L84" s="88"/>
      <c r="M84" s="88"/>
      <c r="N84" s="90"/>
      <c r="O84" s="88"/>
      <c r="P84" s="88"/>
      <c r="Q84" s="88"/>
      <c r="R84" s="88"/>
      <c r="S84" s="88"/>
      <c r="T84" s="88"/>
      <c r="U84" s="88"/>
      <c r="V84" s="88"/>
      <c r="W84" s="88"/>
      <c r="X84" s="88"/>
      <c r="Y84" s="88"/>
      <c r="Z84" s="88"/>
      <c r="AA84" s="88"/>
      <c r="AB84" s="88"/>
      <c r="AC84" s="88"/>
      <c r="AD84" s="88"/>
      <c r="AE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row>
    <row r="85" spans="1:116" x14ac:dyDescent="0.3">
      <c r="A85" s="117"/>
      <c r="B85" s="88"/>
      <c r="C85" s="89"/>
      <c r="D85" s="88"/>
      <c r="E85" s="88"/>
      <c r="F85" s="117"/>
      <c r="G85" s="88"/>
      <c r="H85" s="88"/>
      <c r="I85" s="88"/>
      <c r="J85" s="88"/>
      <c r="K85" s="88"/>
      <c r="L85" s="88"/>
      <c r="M85" s="88"/>
      <c r="N85" s="90"/>
      <c r="O85" s="88"/>
      <c r="P85" s="88"/>
      <c r="Q85" s="88"/>
      <c r="R85" s="88"/>
      <c r="S85" s="88"/>
      <c r="T85" s="88"/>
      <c r="U85" s="88"/>
      <c r="V85" s="88"/>
      <c r="W85" s="88"/>
      <c r="X85" s="88"/>
      <c r="Y85" s="88"/>
      <c r="Z85" s="88"/>
      <c r="AA85" s="88"/>
      <c r="AB85" s="88"/>
      <c r="AC85" s="88"/>
      <c r="AD85" s="88"/>
      <c r="AE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row>
    <row r="86" spans="1:116" x14ac:dyDescent="0.3">
      <c r="A86" s="117"/>
      <c r="B86" s="88"/>
      <c r="C86" s="89"/>
      <c r="D86" s="88"/>
      <c r="E86" s="88"/>
      <c r="F86" s="117"/>
      <c r="G86" s="88"/>
      <c r="H86" s="88"/>
      <c r="I86" s="88"/>
      <c r="J86" s="88"/>
      <c r="K86" s="88"/>
      <c r="L86" s="88"/>
      <c r="M86" s="88"/>
      <c r="N86" s="90"/>
      <c r="O86" s="88"/>
      <c r="P86" s="88"/>
      <c r="Q86" s="88"/>
      <c r="R86" s="88"/>
      <c r="S86" s="88"/>
      <c r="T86" s="88"/>
      <c r="U86" s="88"/>
      <c r="V86" s="88"/>
      <c r="W86" s="88"/>
      <c r="X86" s="88"/>
      <c r="Y86" s="88"/>
      <c r="Z86" s="88"/>
      <c r="AA86" s="88"/>
      <c r="AB86" s="88"/>
      <c r="AC86" s="88"/>
      <c r="AD86" s="88"/>
      <c r="AE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row>
    <row r="87" spans="1:116" x14ac:dyDescent="0.3">
      <c r="A87" s="117"/>
      <c r="B87" s="88"/>
      <c r="C87" s="89"/>
      <c r="D87" s="88"/>
      <c r="E87" s="88"/>
      <c r="F87" s="117"/>
      <c r="G87" s="88"/>
      <c r="H87" s="88"/>
      <c r="I87" s="88"/>
      <c r="J87" s="88"/>
      <c r="K87" s="88"/>
      <c r="L87" s="88"/>
      <c r="M87" s="88"/>
      <c r="N87" s="90"/>
      <c r="O87" s="88"/>
      <c r="P87" s="88"/>
      <c r="Q87" s="88"/>
      <c r="R87" s="88"/>
      <c r="S87" s="88"/>
      <c r="T87" s="88"/>
      <c r="U87" s="88"/>
      <c r="V87" s="88"/>
      <c r="W87" s="88"/>
      <c r="X87" s="88"/>
      <c r="Y87" s="88"/>
      <c r="Z87" s="88"/>
      <c r="AA87" s="88"/>
      <c r="AB87" s="88"/>
      <c r="AC87" s="88"/>
      <c r="AD87" s="88"/>
      <c r="AE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row>
    <row r="88" spans="1:116" x14ac:dyDescent="0.3">
      <c r="A88" s="117"/>
      <c r="B88" s="88"/>
      <c r="C88" s="89"/>
      <c r="D88" s="88"/>
      <c r="E88" s="88"/>
      <c r="F88" s="117"/>
      <c r="G88" s="88"/>
      <c r="H88" s="88"/>
      <c r="I88" s="88"/>
      <c r="J88" s="88"/>
      <c r="K88" s="88"/>
      <c r="L88" s="88"/>
      <c r="M88" s="88"/>
      <c r="N88" s="90"/>
      <c r="O88" s="88"/>
      <c r="P88" s="88"/>
      <c r="Q88" s="88"/>
      <c r="R88" s="88"/>
      <c r="S88" s="88"/>
      <c r="T88" s="88"/>
      <c r="U88" s="88"/>
      <c r="V88" s="88"/>
      <c r="W88" s="88"/>
      <c r="X88" s="88"/>
      <c r="Y88" s="88"/>
      <c r="Z88" s="88"/>
      <c r="AA88" s="88"/>
      <c r="AB88" s="88"/>
      <c r="AC88" s="88"/>
      <c r="AD88" s="88"/>
      <c r="AE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row>
    <row r="89" spans="1:116" x14ac:dyDescent="0.3">
      <c r="A89" s="117"/>
      <c r="B89" s="88"/>
      <c r="C89" s="89"/>
      <c r="D89" s="88"/>
      <c r="E89" s="88"/>
      <c r="F89" s="117"/>
      <c r="G89" s="88"/>
      <c r="H89" s="88"/>
      <c r="I89" s="88"/>
      <c r="J89" s="88"/>
      <c r="K89" s="88"/>
      <c r="L89" s="88"/>
      <c r="M89" s="88"/>
      <c r="N89" s="90"/>
      <c r="O89" s="88"/>
      <c r="P89" s="88"/>
      <c r="Q89" s="88"/>
      <c r="R89" s="88"/>
      <c r="S89" s="88"/>
      <c r="T89" s="88"/>
      <c r="U89" s="88"/>
      <c r="V89" s="88"/>
      <c r="W89" s="88"/>
      <c r="X89" s="88"/>
      <c r="Y89" s="88"/>
      <c r="Z89" s="88"/>
      <c r="AA89" s="88"/>
      <c r="AB89" s="88"/>
      <c r="AC89" s="88"/>
      <c r="AD89" s="88"/>
      <c r="AE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row>
    <row r="90" spans="1:116" x14ac:dyDescent="0.3">
      <c r="A90" s="117"/>
      <c r="B90" s="88"/>
      <c r="C90" s="89"/>
      <c r="D90" s="88"/>
      <c r="E90" s="88"/>
      <c r="F90" s="117"/>
      <c r="G90" s="88"/>
      <c r="H90" s="88"/>
      <c r="I90" s="88"/>
      <c r="J90" s="88"/>
      <c r="K90" s="88"/>
      <c r="L90" s="88"/>
      <c r="M90" s="88"/>
      <c r="N90" s="90"/>
      <c r="O90" s="88"/>
      <c r="P90" s="88"/>
      <c r="Q90" s="88"/>
      <c r="R90" s="88"/>
      <c r="S90" s="88"/>
      <c r="T90" s="88"/>
      <c r="U90" s="88"/>
      <c r="V90" s="88"/>
      <c r="W90" s="88"/>
      <c r="X90" s="88"/>
      <c r="Y90" s="88"/>
      <c r="Z90" s="88"/>
      <c r="AA90" s="88"/>
      <c r="AB90" s="88"/>
      <c r="AC90" s="88"/>
      <c r="AD90" s="88"/>
      <c r="AE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row>
    <row r="91" spans="1:116" x14ac:dyDescent="0.3">
      <c r="A91" s="117"/>
      <c r="B91" s="88"/>
      <c r="C91" s="89"/>
      <c r="D91" s="88"/>
      <c r="E91" s="88"/>
      <c r="F91" s="117"/>
      <c r="G91" s="88"/>
      <c r="H91" s="88"/>
      <c r="I91" s="88"/>
      <c r="J91" s="88"/>
      <c r="K91" s="88"/>
      <c r="L91" s="88" t="s">
        <v>0</v>
      </c>
      <c r="M91" s="88"/>
      <c r="N91" s="90"/>
      <c r="O91" s="88"/>
      <c r="P91" s="88"/>
      <c r="Q91" s="88"/>
      <c r="R91" s="88"/>
      <c r="S91" s="88"/>
      <c r="T91" s="88"/>
      <c r="U91" s="88"/>
      <c r="V91" s="88"/>
      <c r="W91" s="88"/>
      <c r="X91" s="88"/>
      <c r="Y91" s="88"/>
      <c r="Z91" s="88"/>
      <c r="AA91" s="88"/>
      <c r="AB91" s="88"/>
      <c r="AC91" s="88"/>
      <c r="AD91" s="88"/>
      <c r="AE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row>
    <row r="92" spans="1:116" x14ac:dyDescent="0.3">
      <c r="A92" s="117"/>
      <c r="B92" s="88"/>
      <c r="C92" s="89"/>
      <c r="D92" s="88"/>
      <c r="E92" s="88"/>
      <c r="F92" s="117"/>
      <c r="G92" s="88"/>
      <c r="H92" s="88"/>
      <c r="I92" s="88"/>
      <c r="J92" s="88"/>
      <c r="K92" s="88"/>
      <c r="L92" s="88"/>
      <c r="M92" s="88"/>
      <c r="N92" s="90"/>
      <c r="O92" s="88"/>
      <c r="P92" s="88"/>
      <c r="Q92" s="88"/>
      <c r="R92" s="88"/>
      <c r="S92" s="88"/>
      <c r="T92" s="88"/>
      <c r="U92" s="88"/>
      <c r="V92" s="88"/>
      <c r="W92" s="88"/>
      <c r="X92" s="88"/>
      <c r="Y92" s="88"/>
      <c r="Z92" s="88"/>
      <c r="AA92" s="88"/>
      <c r="AB92" s="88"/>
      <c r="AC92" s="88"/>
      <c r="AD92" s="88"/>
      <c r="AE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row>
    <row r="93" spans="1:116" x14ac:dyDescent="0.3">
      <c r="A93" s="117"/>
      <c r="B93" s="88"/>
      <c r="C93" s="89"/>
      <c r="D93" s="88"/>
      <c r="E93" s="88"/>
      <c r="F93" s="117"/>
      <c r="G93" s="88"/>
      <c r="H93" s="88"/>
      <c r="I93" s="88"/>
      <c r="J93" s="88"/>
      <c r="K93" s="88"/>
      <c r="L93" s="88"/>
      <c r="M93" s="88"/>
      <c r="N93" s="90"/>
      <c r="O93" s="88"/>
      <c r="P93" s="88"/>
      <c r="Q93" s="88"/>
      <c r="R93" s="88"/>
      <c r="S93" s="88"/>
      <c r="T93" s="88"/>
      <c r="U93" s="88"/>
      <c r="V93" s="88"/>
      <c r="W93" s="88"/>
      <c r="X93" s="88"/>
      <c r="Y93" s="88"/>
      <c r="Z93" s="88"/>
      <c r="AA93" s="88"/>
      <c r="AB93" s="88"/>
      <c r="AC93" s="88"/>
      <c r="AD93" s="88"/>
      <c r="AE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row>
    <row r="94" spans="1:116" x14ac:dyDescent="0.3">
      <c r="A94" s="117"/>
      <c r="B94" s="88"/>
      <c r="C94" s="89"/>
      <c r="D94" s="88"/>
      <c r="E94" s="88"/>
      <c r="F94" s="117"/>
      <c r="G94" s="88"/>
      <c r="H94" s="88"/>
      <c r="I94" s="88"/>
      <c r="J94" s="88"/>
      <c r="K94" s="88"/>
      <c r="L94" s="88"/>
      <c r="M94" s="88"/>
      <c r="N94" s="90"/>
      <c r="O94" s="88"/>
      <c r="P94" s="88"/>
      <c r="Q94" s="88"/>
      <c r="R94" s="88"/>
      <c r="S94" s="88"/>
      <c r="T94" s="88"/>
      <c r="U94" s="88"/>
      <c r="V94" s="88"/>
      <c r="W94" s="88"/>
      <c r="X94" s="88"/>
      <c r="Y94" s="88"/>
      <c r="Z94" s="88"/>
      <c r="AA94" s="88"/>
      <c r="AB94" s="88"/>
      <c r="AC94" s="88"/>
      <c r="AD94" s="88"/>
      <c r="AE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row>
    <row r="95" spans="1:116" x14ac:dyDescent="0.3">
      <c r="A95" s="117"/>
      <c r="B95" s="88"/>
      <c r="C95" s="89"/>
      <c r="D95" s="88"/>
      <c r="E95" s="88"/>
      <c r="F95" s="117"/>
      <c r="G95" s="88"/>
      <c r="H95" s="88"/>
      <c r="I95" s="88"/>
      <c r="J95" s="88"/>
      <c r="K95" s="88"/>
      <c r="L95" s="88"/>
      <c r="M95" s="88"/>
      <c r="N95" s="90"/>
      <c r="O95" s="88"/>
      <c r="P95" s="88"/>
      <c r="Q95" s="88"/>
      <c r="R95" s="88"/>
      <c r="S95" s="88"/>
      <c r="T95" s="88"/>
      <c r="U95" s="88"/>
      <c r="V95" s="88"/>
      <c r="W95" s="88"/>
      <c r="X95" s="88"/>
      <c r="Y95" s="88"/>
      <c r="Z95" s="88"/>
      <c r="AA95" s="88"/>
      <c r="AB95" s="88"/>
      <c r="AC95" s="88"/>
      <c r="AD95" s="88"/>
      <c r="AE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row>
    <row r="96" spans="1:116" x14ac:dyDescent="0.3">
      <c r="A96" s="117"/>
      <c r="B96" s="88"/>
      <c r="C96" s="89"/>
      <c r="D96" s="88"/>
      <c r="E96" s="88"/>
      <c r="F96" s="117"/>
      <c r="G96" s="88"/>
      <c r="H96" s="88"/>
      <c r="I96" s="88"/>
      <c r="J96" s="88"/>
      <c r="K96" s="88"/>
      <c r="L96" s="88"/>
      <c r="M96" s="88"/>
      <c r="N96" s="90"/>
      <c r="O96" s="88"/>
      <c r="P96" s="88"/>
      <c r="Q96" s="88"/>
      <c r="R96" s="88"/>
      <c r="S96" s="88"/>
      <c r="T96" s="88"/>
      <c r="U96" s="88"/>
      <c r="V96" s="88"/>
      <c r="W96" s="88"/>
      <c r="X96" s="88"/>
      <c r="Y96" s="88"/>
      <c r="Z96" s="88"/>
      <c r="AA96" s="88"/>
      <c r="AB96" s="88"/>
      <c r="AC96" s="88"/>
      <c r="AD96" s="88"/>
      <c r="AE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row>
    <row r="97" spans="1:116" x14ac:dyDescent="0.3">
      <c r="A97" s="117"/>
      <c r="B97" s="88"/>
      <c r="C97" s="89"/>
      <c r="D97" s="88"/>
      <c r="E97" s="88"/>
      <c r="F97" s="117"/>
      <c r="G97" s="88"/>
      <c r="H97" s="88"/>
      <c r="I97" s="88"/>
      <c r="J97" s="88"/>
      <c r="K97" s="88"/>
      <c r="L97" s="88"/>
      <c r="M97" s="88"/>
      <c r="N97" s="90"/>
      <c r="O97" s="88"/>
      <c r="P97" s="88"/>
      <c r="Q97" s="88"/>
      <c r="R97" s="88"/>
      <c r="S97" s="88"/>
      <c r="T97" s="88"/>
      <c r="U97" s="88"/>
      <c r="V97" s="88"/>
      <c r="W97" s="88"/>
      <c r="X97" s="88"/>
      <c r="Y97" s="88"/>
      <c r="Z97" s="88"/>
      <c r="AA97" s="88"/>
      <c r="AB97" s="88"/>
      <c r="AC97" s="88"/>
      <c r="AD97" s="88"/>
      <c r="AE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row>
    <row r="98" spans="1:116" x14ac:dyDescent="0.3">
      <c r="A98" s="117"/>
      <c r="B98" s="88"/>
      <c r="C98" s="89"/>
      <c r="D98" s="88"/>
      <c r="E98" s="88"/>
      <c r="F98" s="117"/>
      <c r="G98" s="88"/>
      <c r="H98" s="88"/>
      <c r="I98" s="88"/>
      <c r="J98" s="88"/>
      <c r="K98" s="88"/>
      <c r="L98" s="88"/>
      <c r="M98" s="88"/>
      <c r="N98" s="90"/>
      <c r="O98" s="88"/>
      <c r="P98" s="88"/>
      <c r="Q98" s="88"/>
      <c r="R98" s="88"/>
      <c r="S98" s="88"/>
      <c r="T98" s="88"/>
      <c r="U98" s="88"/>
      <c r="V98" s="88"/>
      <c r="W98" s="88"/>
      <c r="X98" s="88"/>
      <c r="Y98" s="88"/>
      <c r="Z98" s="88"/>
      <c r="AA98" s="88"/>
      <c r="AB98" s="88"/>
      <c r="AC98" s="88"/>
      <c r="AD98" s="88"/>
      <c r="AE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row>
    <row r="99" spans="1:116" x14ac:dyDescent="0.3">
      <c r="A99" s="117"/>
      <c r="B99" s="88"/>
      <c r="C99" s="89"/>
      <c r="D99" s="88"/>
      <c r="E99" s="88"/>
      <c r="F99" s="117"/>
      <c r="G99" s="88"/>
      <c r="H99" s="88"/>
      <c r="I99" s="88"/>
      <c r="J99" s="88"/>
      <c r="K99" s="88"/>
      <c r="L99" s="88"/>
      <c r="M99" s="88"/>
      <c r="N99" s="90"/>
      <c r="O99" s="88"/>
      <c r="P99" s="88"/>
      <c r="Q99" s="88"/>
      <c r="R99" s="88"/>
      <c r="S99" s="88"/>
      <c r="T99" s="88"/>
      <c r="U99" s="88"/>
      <c r="V99" s="88"/>
      <c r="W99" s="88"/>
      <c r="X99" s="88"/>
      <c r="Y99" s="88"/>
      <c r="Z99" s="88"/>
      <c r="AA99" s="88"/>
      <c r="AB99" s="88"/>
      <c r="AC99" s="88"/>
      <c r="AD99" s="88"/>
      <c r="AE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row>
    <row r="100" spans="1:116" x14ac:dyDescent="0.3">
      <c r="A100" s="117"/>
      <c r="B100" s="88"/>
      <c r="C100" s="89"/>
      <c r="D100" s="88"/>
      <c r="E100" s="88"/>
      <c r="F100" s="117"/>
      <c r="G100" s="88"/>
      <c r="H100" s="88"/>
      <c r="I100" s="88"/>
      <c r="J100" s="88"/>
      <c r="K100" s="88"/>
      <c r="L100" s="88"/>
      <c r="M100" s="88"/>
      <c r="N100" s="90"/>
      <c r="O100" s="88"/>
      <c r="P100" s="88"/>
      <c r="Q100" s="88"/>
      <c r="R100" s="88"/>
      <c r="S100" s="88"/>
      <c r="T100" s="88"/>
      <c r="U100" s="88"/>
      <c r="V100" s="88"/>
      <c r="W100" s="88"/>
      <c r="X100" s="88"/>
      <c r="Y100" s="88"/>
      <c r="Z100" s="88"/>
      <c r="AA100" s="88"/>
      <c r="AB100" s="88"/>
      <c r="AC100" s="88"/>
      <c r="AD100" s="88"/>
      <c r="AE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row>
    <row r="101" spans="1:116" x14ac:dyDescent="0.3">
      <c r="A101" s="117"/>
      <c r="B101" s="88"/>
      <c r="C101" s="89"/>
      <c r="D101" s="88"/>
      <c r="E101" s="88"/>
      <c r="F101" s="117"/>
      <c r="G101" s="88"/>
      <c r="H101" s="88"/>
      <c r="I101" s="88"/>
      <c r="J101" s="88"/>
      <c r="K101" s="88"/>
      <c r="L101" s="88"/>
      <c r="M101" s="88"/>
      <c r="N101" s="90"/>
      <c r="O101" s="88"/>
      <c r="P101" s="88"/>
      <c r="Q101" s="88"/>
      <c r="R101" s="88"/>
      <c r="S101" s="88"/>
      <c r="T101" s="88"/>
      <c r="U101" s="88"/>
      <c r="V101" s="88"/>
      <c r="W101" s="88"/>
      <c r="X101" s="88"/>
      <c r="Y101" s="88"/>
      <c r="Z101" s="88"/>
      <c r="AA101" s="88"/>
      <c r="AB101" s="88"/>
      <c r="AC101" s="88"/>
      <c r="AD101" s="88"/>
      <c r="AE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row>
    <row r="102" spans="1:116" x14ac:dyDescent="0.3">
      <c r="A102" s="117"/>
      <c r="B102" s="88"/>
      <c r="C102" s="89"/>
      <c r="D102" s="88"/>
      <c r="E102" s="88"/>
      <c r="F102" s="117"/>
      <c r="G102" s="88"/>
      <c r="H102" s="88"/>
      <c r="I102" s="88"/>
      <c r="J102" s="88"/>
      <c r="K102" s="88"/>
      <c r="L102" s="88"/>
      <c r="M102" s="88"/>
      <c r="N102" s="90"/>
      <c r="O102" s="88"/>
      <c r="P102" s="88"/>
      <c r="Q102" s="88"/>
      <c r="R102" s="88"/>
      <c r="S102" s="88"/>
      <c r="T102" s="88"/>
      <c r="U102" s="88"/>
      <c r="V102" s="88"/>
      <c r="W102" s="88"/>
      <c r="X102" s="88"/>
      <c r="Y102" s="88"/>
      <c r="Z102" s="88"/>
      <c r="AA102" s="88"/>
      <c r="AB102" s="88"/>
      <c r="AC102" s="88"/>
      <c r="AD102" s="88"/>
      <c r="AE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row>
    <row r="103" spans="1:116" x14ac:dyDescent="0.3">
      <c r="A103" s="117"/>
      <c r="B103" s="88"/>
      <c r="C103" s="89"/>
      <c r="D103" s="88"/>
      <c r="E103" s="88"/>
      <c r="F103" s="117"/>
      <c r="G103" s="88"/>
      <c r="H103" s="88"/>
      <c r="I103" s="88"/>
      <c r="J103" s="88"/>
      <c r="K103" s="88"/>
      <c r="L103" s="88"/>
      <c r="M103" s="88"/>
      <c r="N103" s="90"/>
      <c r="O103" s="88"/>
      <c r="P103" s="88"/>
      <c r="Q103" s="88"/>
      <c r="R103" s="88"/>
      <c r="S103" s="88"/>
      <c r="T103" s="88"/>
      <c r="U103" s="88"/>
      <c r="V103" s="88"/>
      <c r="W103" s="88"/>
      <c r="X103" s="88"/>
      <c r="Y103" s="88"/>
      <c r="Z103" s="88"/>
      <c r="AA103" s="88"/>
      <c r="AB103" s="88"/>
      <c r="AC103" s="88"/>
      <c r="AD103" s="88"/>
      <c r="AE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row>
    <row r="104" spans="1:116" x14ac:dyDescent="0.3">
      <c r="A104" s="117"/>
      <c r="B104" s="88"/>
      <c r="C104" s="89"/>
      <c r="D104" s="88"/>
      <c r="E104" s="88"/>
      <c r="F104" s="117"/>
      <c r="G104" s="88"/>
      <c r="H104" s="88"/>
      <c r="I104" s="88"/>
      <c r="J104" s="88"/>
      <c r="K104" s="88"/>
      <c r="L104" s="88"/>
      <c r="M104" s="88"/>
      <c r="N104" s="90"/>
      <c r="O104" s="88"/>
      <c r="P104" s="88"/>
      <c r="Q104" s="88"/>
      <c r="R104" s="88"/>
      <c r="S104" s="88"/>
      <c r="T104" s="88"/>
      <c r="U104" s="88"/>
      <c r="V104" s="88"/>
      <c r="W104" s="88"/>
      <c r="X104" s="88"/>
      <c r="Y104" s="88"/>
      <c r="Z104" s="88"/>
      <c r="AA104" s="88"/>
      <c r="AB104" s="88"/>
      <c r="AC104" s="88"/>
      <c r="AD104" s="88"/>
      <c r="AE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row>
    <row r="105" spans="1:116" x14ac:dyDescent="0.3">
      <c r="A105" s="117"/>
      <c r="B105" s="88"/>
      <c r="C105" s="89"/>
      <c r="D105" s="88"/>
      <c r="E105" s="88"/>
      <c r="F105" s="117"/>
      <c r="G105" s="88"/>
      <c r="H105" s="88"/>
      <c r="I105" s="88"/>
      <c r="J105" s="88"/>
      <c r="K105" s="88"/>
      <c r="L105" s="88"/>
      <c r="M105" s="88"/>
      <c r="N105" s="90"/>
      <c r="O105" s="88"/>
      <c r="P105" s="88"/>
      <c r="Q105" s="88"/>
      <c r="R105" s="88"/>
      <c r="S105" s="88"/>
      <c r="T105" s="88"/>
      <c r="U105" s="88"/>
      <c r="V105" s="88"/>
      <c r="W105" s="88"/>
      <c r="X105" s="88"/>
      <c r="Y105" s="88"/>
      <c r="Z105" s="88"/>
      <c r="AA105" s="88"/>
      <c r="AB105" s="88"/>
      <c r="AC105" s="88"/>
      <c r="AD105" s="88"/>
      <c r="AE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row>
    <row r="106" spans="1:116" x14ac:dyDescent="0.3">
      <c r="A106" s="117"/>
      <c r="B106" s="88"/>
      <c r="C106" s="89"/>
      <c r="D106" s="88"/>
      <c r="E106" s="88"/>
      <c r="F106" s="117"/>
      <c r="G106" s="88"/>
      <c r="H106" s="88"/>
      <c r="I106" s="88"/>
      <c r="J106" s="88"/>
      <c r="K106" s="88"/>
      <c r="L106" s="88"/>
      <c r="M106" s="88"/>
      <c r="N106" s="90"/>
      <c r="O106" s="88"/>
      <c r="P106" s="88"/>
      <c r="Q106" s="88"/>
      <c r="R106" s="88"/>
      <c r="S106" s="88"/>
      <c r="T106" s="88"/>
      <c r="U106" s="88"/>
      <c r="V106" s="88"/>
      <c r="W106" s="88"/>
      <c r="X106" s="88"/>
      <c r="Y106" s="88"/>
      <c r="Z106" s="88"/>
      <c r="AA106" s="88"/>
      <c r="AB106" s="88"/>
      <c r="AC106" s="88"/>
      <c r="AD106" s="88"/>
      <c r="AE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row>
    <row r="107" spans="1:116" x14ac:dyDescent="0.3">
      <c r="A107" s="117"/>
      <c r="B107" s="88"/>
      <c r="C107" s="89"/>
      <c r="D107" s="88"/>
      <c r="E107" s="88"/>
      <c r="F107" s="117"/>
      <c r="G107" s="88"/>
      <c r="H107" s="88"/>
      <c r="I107" s="88"/>
      <c r="J107" s="88"/>
      <c r="K107" s="88"/>
      <c r="L107" s="88"/>
      <c r="M107" s="88"/>
      <c r="N107" s="90"/>
      <c r="O107" s="88"/>
      <c r="P107" s="88"/>
      <c r="Q107" s="88"/>
      <c r="R107" s="88"/>
      <c r="S107" s="88"/>
      <c r="T107" s="88"/>
      <c r="U107" s="88"/>
      <c r="V107" s="88"/>
      <c r="W107" s="88"/>
      <c r="X107" s="88"/>
      <c r="Y107" s="88"/>
      <c r="Z107" s="88"/>
      <c r="AA107" s="88"/>
      <c r="AB107" s="88"/>
      <c r="AC107" s="88"/>
      <c r="AD107" s="88"/>
      <c r="AE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row>
    <row r="108" spans="1:116" x14ac:dyDescent="0.3">
      <c r="A108" s="117"/>
      <c r="B108" s="88"/>
      <c r="C108" s="89"/>
      <c r="D108" s="88"/>
      <c r="E108" s="88"/>
      <c r="F108" s="117"/>
      <c r="G108" s="88"/>
      <c r="H108" s="88"/>
      <c r="I108" s="88"/>
      <c r="J108" s="88"/>
      <c r="K108" s="88"/>
      <c r="L108" s="88"/>
      <c r="M108" s="88"/>
      <c r="N108" s="90"/>
      <c r="O108" s="88"/>
      <c r="P108" s="88"/>
      <c r="Q108" s="88"/>
      <c r="R108" s="88"/>
      <c r="S108" s="88"/>
      <c r="T108" s="88"/>
      <c r="U108" s="88"/>
      <c r="V108" s="88"/>
      <c r="W108" s="88"/>
      <c r="X108" s="88"/>
      <c r="Y108" s="88"/>
      <c r="Z108" s="88"/>
      <c r="AA108" s="88"/>
      <c r="AB108" s="88"/>
      <c r="AC108" s="88"/>
      <c r="AD108" s="88"/>
      <c r="AE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row>
    <row r="109" spans="1:116" x14ac:dyDescent="0.3">
      <c r="A109" s="117"/>
      <c r="B109" s="88"/>
      <c r="C109" s="89"/>
      <c r="D109" s="88"/>
      <c r="E109" s="88"/>
      <c r="F109" s="117"/>
      <c r="G109" s="88"/>
      <c r="H109" s="88"/>
      <c r="I109" s="88"/>
      <c r="J109" s="88"/>
      <c r="K109" s="88"/>
      <c r="L109" s="88"/>
      <c r="M109" s="88"/>
      <c r="N109" s="90"/>
      <c r="O109" s="88"/>
      <c r="P109" s="88"/>
      <c r="Q109" s="88"/>
      <c r="R109" s="88"/>
      <c r="S109" s="88"/>
      <c r="T109" s="88"/>
      <c r="U109" s="88"/>
      <c r="V109" s="88"/>
      <c r="W109" s="88"/>
      <c r="X109" s="88"/>
      <c r="Y109" s="88"/>
      <c r="Z109" s="88"/>
      <c r="AA109" s="88"/>
      <c r="AB109" s="88"/>
      <c r="AC109" s="88"/>
      <c r="AD109" s="88"/>
      <c r="AE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row>
    <row r="110" spans="1:116" x14ac:dyDescent="0.3">
      <c r="A110" s="117"/>
      <c r="B110" s="88"/>
      <c r="C110" s="89"/>
      <c r="D110" s="88"/>
      <c r="E110" s="88"/>
      <c r="F110" s="117"/>
      <c r="G110" s="88"/>
      <c r="H110" s="88"/>
      <c r="I110" s="88"/>
      <c r="J110" s="88"/>
      <c r="K110" s="88"/>
      <c r="L110" s="88"/>
      <c r="M110" s="88"/>
      <c r="N110" s="90"/>
      <c r="O110" s="88"/>
      <c r="P110" s="88"/>
      <c r="Q110" s="88"/>
      <c r="R110" s="88"/>
      <c r="S110" s="88"/>
      <c r="T110" s="88"/>
      <c r="U110" s="88"/>
      <c r="V110" s="88"/>
      <c r="W110" s="88"/>
      <c r="X110" s="88"/>
      <c r="Y110" s="88"/>
      <c r="Z110" s="88"/>
      <c r="AA110" s="88"/>
      <c r="AB110" s="88"/>
      <c r="AC110" s="88"/>
      <c r="AD110" s="88"/>
      <c r="AE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row>
    <row r="111" spans="1:116" x14ac:dyDescent="0.3">
      <c r="A111" s="117"/>
      <c r="B111" s="88"/>
      <c r="C111" s="89"/>
      <c r="D111" s="88"/>
      <c r="E111" s="88"/>
      <c r="F111" s="117"/>
      <c r="G111" s="88"/>
      <c r="H111" s="88"/>
      <c r="I111" s="88"/>
      <c r="J111" s="88"/>
      <c r="K111" s="88"/>
      <c r="L111" s="88"/>
      <c r="M111" s="88"/>
      <c r="N111" s="90"/>
      <c r="O111" s="88"/>
      <c r="P111" s="88"/>
      <c r="Q111" s="88"/>
      <c r="R111" s="88"/>
      <c r="S111" s="88"/>
      <c r="T111" s="88"/>
      <c r="U111" s="88"/>
      <c r="V111" s="88"/>
      <c r="W111" s="88"/>
      <c r="X111" s="88"/>
      <c r="Y111" s="88"/>
      <c r="Z111" s="88"/>
      <c r="AA111" s="88"/>
      <c r="AB111" s="88"/>
      <c r="AC111" s="88"/>
      <c r="AD111" s="88"/>
      <c r="AE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row>
    <row r="112" spans="1:116" x14ac:dyDescent="0.3">
      <c r="A112" s="117"/>
      <c r="B112" s="88"/>
      <c r="C112" s="89"/>
      <c r="D112" s="88"/>
      <c r="E112" s="88"/>
      <c r="F112" s="117"/>
      <c r="G112" s="88"/>
      <c r="H112" s="88"/>
      <c r="I112" s="88"/>
      <c r="J112" s="88"/>
      <c r="K112" s="88"/>
      <c r="L112" s="88"/>
      <c r="M112" s="88"/>
      <c r="N112" s="90"/>
      <c r="O112" s="88"/>
      <c r="P112" s="88"/>
      <c r="Q112" s="88"/>
      <c r="R112" s="88"/>
      <c r="S112" s="88"/>
      <c r="T112" s="88"/>
      <c r="U112" s="88"/>
      <c r="V112" s="88"/>
      <c r="W112" s="88"/>
      <c r="X112" s="88"/>
      <c r="Y112" s="88"/>
      <c r="Z112" s="88"/>
      <c r="AA112" s="88"/>
      <c r="AB112" s="88"/>
      <c r="AC112" s="88"/>
      <c r="AD112" s="88"/>
      <c r="AE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row>
    <row r="113" spans="1:116" x14ac:dyDescent="0.3">
      <c r="A113" s="117"/>
      <c r="B113" s="88"/>
      <c r="C113" s="89"/>
      <c r="D113" s="88"/>
      <c r="E113" s="88"/>
      <c r="F113" s="117"/>
      <c r="G113" s="88"/>
      <c r="H113" s="88"/>
      <c r="I113" s="88"/>
      <c r="J113" s="88"/>
      <c r="K113" s="88"/>
      <c r="L113" s="88"/>
      <c r="M113" s="88"/>
      <c r="N113" s="90"/>
      <c r="O113" s="88"/>
      <c r="P113" s="88"/>
      <c r="Q113" s="88"/>
      <c r="R113" s="88"/>
      <c r="S113" s="88"/>
      <c r="T113" s="88"/>
      <c r="U113" s="88"/>
      <c r="V113" s="88"/>
      <c r="W113" s="88"/>
      <c r="X113" s="88"/>
      <c r="Y113" s="88"/>
      <c r="Z113" s="88"/>
      <c r="AA113" s="88"/>
      <c r="AB113" s="88"/>
      <c r="AC113" s="88"/>
      <c r="AD113" s="88"/>
      <c r="AE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row>
    <row r="114" spans="1:116" x14ac:dyDescent="0.3">
      <c r="A114" s="117"/>
      <c r="B114" s="88"/>
      <c r="C114" s="89"/>
      <c r="D114" s="88"/>
      <c r="E114" s="88"/>
      <c r="F114" s="117"/>
      <c r="G114" s="88"/>
      <c r="H114" s="88"/>
      <c r="I114" s="88"/>
      <c r="J114" s="88"/>
      <c r="K114" s="88"/>
      <c r="L114" s="88"/>
      <c r="M114" s="88"/>
      <c r="N114" s="90"/>
      <c r="O114" s="88"/>
      <c r="P114" s="88"/>
      <c r="Q114" s="88"/>
      <c r="R114" s="88"/>
      <c r="S114" s="88"/>
      <c r="T114" s="88"/>
      <c r="U114" s="88"/>
      <c r="V114" s="88"/>
      <c r="W114" s="88"/>
      <c r="X114" s="88"/>
      <c r="Y114" s="88"/>
      <c r="Z114" s="88"/>
      <c r="AA114" s="88"/>
      <c r="AB114" s="88"/>
      <c r="AC114" s="88"/>
      <c r="AD114" s="88"/>
      <c r="AE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row>
    <row r="115" spans="1:116" x14ac:dyDescent="0.3">
      <c r="A115" s="117"/>
      <c r="B115" s="88"/>
      <c r="C115" s="89"/>
      <c r="D115" s="88"/>
      <c r="E115" s="88"/>
      <c r="F115" s="117"/>
      <c r="G115" s="88"/>
      <c r="H115" s="88"/>
      <c r="I115" s="88"/>
      <c r="J115" s="88"/>
      <c r="K115" s="88"/>
      <c r="L115" s="88"/>
      <c r="M115" s="88"/>
      <c r="N115" s="90"/>
      <c r="O115" s="88"/>
      <c r="P115" s="88"/>
      <c r="Q115" s="88"/>
      <c r="R115" s="88"/>
      <c r="S115" s="88"/>
      <c r="T115" s="88"/>
      <c r="U115" s="88"/>
      <c r="V115" s="88"/>
      <c r="W115" s="88"/>
      <c r="X115" s="88"/>
      <c r="Y115" s="88"/>
      <c r="Z115" s="88"/>
      <c r="AA115" s="88"/>
      <c r="AB115" s="88"/>
      <c r="AC115" s="88"/>
      <c r="AD115" s="88"/>
      <c r="AE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row>
    <row r="116" spans="1:116" x14ac:dyDescent="0.3">
      <c r="A116" s="117"/>
      <c r="B116" s="88"/>
      <c r="C116" s="89"/>
      <c r="D116" s="88"/>
      <c r="E116" s="88"/>
      <c r="F116" s="117"/>
      <c r="G116" s="88"/>
      <c r="H116" s="88"/>
      <c r="I116" s="88"/>
      <c r="J116" s="88"/>
      <c r="K116" s="88"/>
      <c r="L116" s="88"/>
      <c r="M116" s="88"/>
      <c r="N116" s="90"/>
      <c r="O116" s="88"/>
      <c r="P116" s="88"/>
      <c r="Q116" s="88"/>
      <c r="R116" s="88"/>
      <c r="S116" s="88"/>
      <c r="T116" s="88"/>
      <c r="U116" s="88"/>
      <c r="V116" s="88"/>
      <c r="W116" s="88"/>
      <c r="X116" s="88"/>
      <c r="Y116" s="88"/>
      <c r="Z116" s="88"/>
      <c r="AA116" s="88"/>
      <c r="AB116" s="88"/>
      <c r="AC116" s="88"/>
      <c r="AD116" s="88"/>
      <c r="AE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row>
    <row r="117" spans="1:116" x14ac:dyDescent="0.3">
      <c r="A117" s="117"/>
      <c r="B117" s="88"/>
      <c r="C117" s="89"/>
      <c r="D117" s="88"/>
      <c r="E117" s="88"/>
      <c r="F117" s="117"/>
      <c r="G117" s="88"/>
      <c r="H117" s="88"/>
      <c r="I117" s="88"/>
      <c r="J117" s="88"/>
      <c r="K117" s="88"/>
      <c r="L117" s="88"/>
      <c r="M117" s="88"/>
      <c r="N117" s="90"/>
      <c r="O117" s="88"/>
      <c r="P117" s="88"/>
      <c r="Q117" s="88"/>
      <c r="R117" s="88"/>
      <c r="S117" s="88"/>
      <c r="T117" s="88"/>
      <c r="U117" s="88"/>
      <c r="V117" s="88"/>
      <c r="W117" s="88"/>
      <c r="X117" s="88"/>
      <c r="Y117" s="88"/>
      <c r="Z117" s="88"/>
      <c r="AA117" s="88"/>
      <c r="AB117" s="88"/>
      <c r="AC117" s="88"/>
      <c r="AD117" s="88"/>
      <c r="AE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row>
    <row r="118" spans="1:116" x14ac:dyDescent="0.3">
      <c r="A118" s="117"/>
      <c r="B118" s="88"/>
      <c r="C118" s="89"/>
      <c r="D118" s="88"/>
      <c r="E118" s="88"/>
      <c r="F118" s="117"/>
      <c r="G118" s="88"/>
      <c r="H118" s="88"/>
      <c r="I118" s="88"/>
      <c r="J118" s="88"/>
      <c r="K118" s="88"/>
      <c r="L118" s="88"/>
      <c r="M118" s="88"/>
      <c r="N118" s="90"/>
      <c r="O118" s="88"/>
      <c r="P118" s="88"/>
      <c r="Q118" s="88"/>
      <c r="R118" s="88"/>
      <c r="S118" s="88"/>
      <c r="T118" s="88"/>
      <c r="U118" s="88"/>
      <c r="V118" s="88"/>
      <c r="W118" s="88"/>
      <c r="X118" s="88"/>
      <c r="Y118" s="88"/>
      <c r="Z118" s="88"/>
      <c r="AA118" s="88"/>
      <c r="AB118" s="88"/>
      <c r="AC118" s="88"/>
      <c r="AD118" s="88"/>
      <c r="AE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row>
    <row r="119" spans="1:116" x14ac:dyDescent="0.3">
      <c r="A119" s="117"/>
      <c r="B119" s="88"/>
      <c r="C119" s="89"/>
      <c r="D119" s="88"/>
      <c r="E119" s="88"/>
      <c r="F119" s="117"/>
      <c r="G119" s="88"/>
      <c r="H119" s="88"/>
      <c r="I119" s="88"/>
      <c r="J119" s="88"/>
      <c r="K119" s="88"/>
      <c r="L119" s="88"/>
      <c r="M119" s="88"/>
      <c r="N119" s="90"/>
      <c r="O119" s="88"/>
      <c r="P119" s="88"/>
      <c r="Q119" s="88"/>
      <c r="R119" s="88"/>
      <c r="S119" s="88"/>
      <c r="T119" s="88"/>
      <c r="U119" s="88"/>
      <c r="V119" s="88"/>
      <c r="W119" s="88"/>
      <c r="X119" s="88"/>
      <c r="Y119" s="88"/>
      <c r="Z119" s="88"/>
      <c r="AA119" s="88"/>
      <c r="AB119" s="88"/>
      <c r="AC119" s="88"/>
      <c r="AD119" s="88"/>
      <c r="AE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row>
    <row r="120" spans="1:116" x14ac:dyDescent="0.3">
      <c r="A120" s="117"/>
      <c r="B120" s="88"/>
      <c r="C120" s="89"/>
      <c r="D120" s="88"/>
      <c r="E120" s="88"/>
      <c r="F120" s="117"/>
      <c r="G120" s="88"/>
      <c r="H120" s="88"/>
      <c r="I120" s="88"/>
      <c r="J120" s="88"/>
      <c r="K120" s="88"/>
      <c r="L120" s="88"/>
      <c r="M120" s="88"/>
      <c r="N120" s="90"/>
      <c r="O120" s="88"/>
      <c r="P120" s="88"/>
      <c r="Q120" s="88"/>
      <c r="R120" s="88"/>
      <c r="S120" s="88"/>
      <c r="T120" s="88"/>
      <c r="U120" s="88"/>
      <c r="V120" s="88"/>
      <c r="W120" s="88"/>
      <c r="X120" s="88"/>
      <c r="Y120" s="88"/>
      <c r="Z120" s="88"/>
      <c r="AA120" s="88"/>
      <c r="AB120" s="88"/>
      <c r="AC120" s="88"/>
      <c r="AD120" s="88"/>
      <c r="AE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row>
    <row r="121" spans="1:116" x14ac:dyDescent="0.3">
      <c r="A121" s="117"/>
      <c r="B121" s="88"/>
      <c r="C121" s="89"/>
      <c r="D121" s="88"/>
      <c r="E121" s="88"/>
      <c r="F121" s="117"/>
      <c r="G121" s="88"/>
      <c r="H121" s="88"/>
      <c r="I121" s="88"/>
      <c r="J121" s="88"/>
      <c r="K121" s="88"/>
      <c r="L121" s="88"/>
      <c r="M121" s="88"/>
      <c r="N121" s="90"/>
      <c r="O121" s="88"/>
      <c r="P121" s="88"/>
      <c r="Q121" s="88"/>
      <c r="R121" s="88"/>
      <c r="S121" s="88"/>
      <c r="T121" s="88"/>
      <c r="U121" s="88"/>
      <c r="V121" s="88"/>
      <c r="W121" s="88"/>
      <c r="X121" s="88"/>
      <c r="Y121" s="88"/>
      <c r="Z121" s="88"/>
      <c r="AA121" s="88"/>
      <c r="AB121" s="88"/>
      <c r="AC121" s="88"/>
      <c r="AD121" s="88"/>
      <c r="AE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row>
    <row r="122" spans="1:116" x14ac:dyDescent="0.3">
      <c r="A122" s="117"/>
      <c r="B122" s="88"/>
      <c r="C122" s="89"/>
      <c r="D122" s="88"/>
      <c r="E122" s="88"/>
      <c r="F122" s="117"/>
      <c r="G122" s="88"/>
      <c r="H122" s="88"/>
      <c r="I122" s="88"/>
      <c r="J122" s="88"/>
      <c r="K122" s="88"/>
      <c r="L122" s="88"/>
      <c r="M122" s="88"/>
      <c r="N122" s="90"/>
      <c r="O122" s="88"/>
      <c r="P122" s="88"/>
      <c r="Q122" s="88"/>
      <c r="R122" s="88"/>
      <c r="S122" s="88"/>
      <c r="T122" s="88"/>
      <c r="U122" s="88"/>
      <c r="V122" s="88"/>
      <c r="W122" s="88"/>
      <c r="X122" s="88"/>
      <c r="Y122" s="88"/>
      <c r="Z122" s="88"/>
      <c r="AA122" s="88"/>
      <c r="AB122" s="88"/>
      <c r="AC122" s="88"/>
      <c r="AD122" s="88"/>
      <c r="AE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row>
    <row r="123" spans="1:116" x14ac:dyDescent="0.3">
      <c r="A123" s="117"/>
      <c r="B123" s="88"/>
      <c r="C123" s="89"/>
      <c r="D123" s="88"/>
      <c r="E123" s="88"/>
      <c r="F123" s="117"/>
      <c r="G123" s="88"/>
      <c r="H123" s="88"/>
      <c r="I123" s="88"/>
      <c r="J123" s="88"/>
      <c r="K123" s="88"/>
      <c r="L123" s="88"/>
      <c r="M123" s="88"/>
      <c r="N123" s="90"/>
      <c r="O123" s="88"/>
      <c r="P123" s="88"/>
      <c r="Q123" s="88"/>
      <c r="R123" s="88"/>
      <c r="S123" s="88"/>
      <c r="T123" s="88"/>
      <c r="U123" s="88"/>
      <c r="V123" s="88"/>
      <c r="W123" s="88"/>
      <c r="X123" s="88"/>
      <c r="Y123" s="88"/>
      <c r="Z123" s="88"/>
      <c r="AA123" s="88"/>
      <c r="AB123" s="88"/>
      <c r="AC123" s="88"/>
      <c r="AD123" s="88"/>
      <c r="AE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row>
    <row r="124" spans="1:116" x14ac:dyDescent="0.3">
      <c r="A124" s="117"/>
      <c r="B124" s="88"/>
      <c r="C124" s="89"/>
      <c r="D124" s="88"/>
      <c r="E124" s="88"/>
      <c r="F124" s="117"/>
      <c r="G124" s="88"/>
      <c r="H124" s="88"/>
      <c r="I124" s="88"/>
      <c r="J124" s="88"/>
      <c r="K124" s="88"/>
      <c r="L124" s="88"/>
      <c r="M124" s="88"/>
      <c r="N124" s="90"/>
      <c r="O124" s="88"/>
      <c r="P124" s="88"/>
      <c r="Q124" s="88"/>
      <c r="R124" s="88"/>
      <c r="S124" s="88"/>
      <c r="T124" s="88"/>
      <c r="U124" s="88"/>
      <c r="V124" s="88"/>
      <c r="W124" s="88"/>
      <c r="X124" s="88"/>
      <c r="Y124" s="88"/>
      <c r="Z124" s="88"/>
      <c r="AA124" s="88"/>
      <c r="AB124" s="88"/>
      <c r="AC124" s="88"/>
      <c r="AD124" s="88"/>
      <c r="AE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row>
    <row r="125" spans="1:116" x14ac:dyDescent="0.3">
      <c r="A125" s="117"/>
      <c r="B125" s="88"/>
      <c r="C125" s="89"/>
      <c r="D125" s="88"/>
      <c r="E125" s="88"/>
      <c r="F125" s="117"/>
      <c r="G125" s="88"/>
      <c r="H125" s="88"/>
      <c r="I125" s="88"/>
      <c r="J125" s="88"/>
      <c r="K125" s="88"/>
      <c r="L125" s="88"/>
      <c r="M125" s="88"/>
      <c r="N125" s="90"/>
      <c r="O125" s="88"/>
      <c r="P125" s="88"/>
      <c r="Q125" s="88"/>
      <c r="R125" s="88"/>
      <c r="S125" s="88"/>
      <c r="T125" s="88"/>
      <c r="U125" s="88"/>
      <c r="V125" s="88"/>
      <c r="W125" s="88"/>
      <c r="X125" s="88"/>
      <c r="Y125" s="88"/>
      <c r="Z125" s="88"/>
      <c r="AA125" s="88"/>
      <c r="AB125" s="88"/>
      <c r="AC125" s="88"/>
      <c r="AD125" s="88"/>
      <c r="AE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row>
    <row r="126" spans="1:116" x14ac:dyDescent="0.3">
      <c r="A126" s="117"/>
      <c r="B126" s="88"/>
      <c r="C126" s="89"/>
      <c r="D126" s="88"/>
      <c r="E126" s="88"/>
      <c r="F126" s="117"/>
      <c r="G126" s="88"/>
      <c r="H126" s="88"/>
      <c r="I126" s="88"/>
      <c r="J126" s="88"/>
      <c r="K126" s="88"/>
      <c r="L126" s="88"/>
      <c r="M126" s="88"/>
      <c r="N126" s="90"/>
      <c r="O126" s="88"/>
      <c r="P126" s="88"/>
      <c r="Q126" s="88"/>
      <c r="R126" s="88"/>
      <c r="S126" s="88"/>
      <c r="T126" s="88"/>
      <c r="U126" s="88"/>
      <c r="V126" s="88"/>
      <c r="W126" s="88"/>
      <c r="X126" s="88"/>
      <c r="Y126" s="88"/>
      <c r="Z126" s="88"/>
      <c r="AA126" s="88"/>
      <c r="AB126" s="88"/>
      <c r="AC126" s="88"/>
      <c r="AD126" s="88"/>
      <c r="AE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row>
    <row r="127" spans="1:116" x14ac:dyDescent="0.3">
      <c r="A127" s="117"/>
      <c r="B127" s="88"/>
      <c r="C127" s="89"/>
      <c r="D127" s="88"/>
      <c r="E127" s="88"/>
      <c r="F127" s="117"/>
      <c r="G127" s="88"/>
      <c r="H127" s="88"/>
      <c r="I127" s="88"/>
      <c r="J127" s="88"/>
      <c r="K127" s="88"/>
      <c r="L127" s="88"/>
      <c r="M127" s="88"/>
      <c r="N127" s="90"/>
      <c r="O127" s="88"/>
      <c r="P127" s="88"/>
      <c r="Q127" s="88"/>
      <c r="R127" s="88"/>
      <c r="S127" s="88"/>
      <c r="T127" s="88"/>
      <c r="U127" s="88"/>
      <c r="V127" s="88"/>
      <c r="W127" s="88"/>
      <c r="X127" s="88"/>
      <c r="Y127" s="88"/>
      <c r="Z127" s="88"/>
      <c r="AA127" s="88"/>
      <c r="AB127" s="88"/>
      <c r="AC127" s="88"/>
      <c r="AD127" s="88"/>
      <c r="AE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row>
    <row r="128" spans="1:116" x14ac:dyDescent="0.3">
      <c r="A128" s="117"/>
      <c r="B128" s="88"/>
      <c r="C128" s="89"/>
      <c r="D128" s="88"/>
      <c r="E128" s="88"/>
      <c r="F128" s="117"/>
      <c r="G128" s="88"/>
      <c r="H128" s="88"/>
      <c r="I128" s="88"/>
      <c r="J128" s="88"/>
      <c r="K128" s="88"/>
      <c r="L128" s="88"/>
      <c r="M128" s="88"/>
      <c r="N128" s="90"/>
      <c r="O128" s="88"/>
      <c r="P128" s="88"/>
      <c r="Q128" s="88"/>
      <c r="R128" s="88"/>
      <c r="S128" s="88"/>
      <c r="T128" s="88"/>
      <c r="U128" s="88"/>
      <c r="V128" s="88"/>
      <c r="W128" s="88"/>
      <c r="X128" s="88"/>
      <c r="Y128" s="88"/>
      <c r="Z128" s="88"/>
      <c r="AA128" s="88"/>
      <c r="AB128" s="88"/>
      <c r="AC128" s="88"/>
      <c r="AD128" s="88"/>
      <c r="AE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row>
    <row r="129" spans="1:116" x14ac:dyDescent="0.3">
      <c r="A129" s="117"/>
      <c r="B129" s="88"/>
      <c r="C129" s="89"/>
      <c r="D129" s="88"/>
      <c r="E129" s="88"/>
      <c r="F129" s="117"/>
      <c r="G129" s="88"/>
      <c r="H129" s="88"/>
      <c r="I129" s="88"/>
      <c r="J129" s="88"/>
      <c r="K129" s="88"/>
      <c r="L129" s="88"/>
      <c r="M129" s="88"/>
      <c r="N129" s="90"/>
      <c r="O129" s="88"/>
      <c r="P129" s="88"/>
      <c r="Q129" s="88"/>
      <c r="R129" s="88"/>
      <c r="S129" s="88"/>
      <c r="T129" s="88"/>
      <c r="U129" s="88"/>
      <c r="V129" s="88"/>
      <c r="W129" s="88"/>
      <c r="X129" s="88"/>
      <c r="Y129" s="88"/>
      <c r="Z129" s="88"/>
      <c r="AA129" s="88"/>
      <c r="AB129" s="88"/>
      <c r="AC129" s="88"/>
      <c r="AD129" s="88"/>
      <c r="AE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row>
    <row r="130" spans="1:116" x14ac:dyDescent="0.3">
      <c r="A130" s="117"/>
      <c r="B130" s="88"/>
      <c r="C130" s="89"/>
      <c r="D130" s="88"/>
      <c r="E130" s="88"/>
      <c r="F130" s="117"/>
      <c r="G130" s="88"/>
      <c r="H130" s="88"/>
      <c r="I130" s="88"/>
      <c r="J130" s="88"/>
      <c r="K130" s="88"/>
      <c r="L130" s="88"/>
      <c r="M130" s="88"/>
      <c r="N130" s="90"/>
      <c r="O130" s="88"/>
      <c r="P130" s="88"/>
      <c r="Q130" s="88"/>
      <c r="R130" s="88"/>
      <c r="S130" s="88"/>
      <c r="T130" s="88"/>
      <c r="U130" s="88"/>
      <c r="V130" s="88"/>
      <c r="W130" s="88"/>
      <c r="X130" s="88"/>
      <c r="Y130" s="88"/>
      <c r="Z130" s="88"/>
      <c r="AA130" s="88"/>
      <c r="AB130" s="88"/>
      <c r="AC130" s="88"/>
      <c r="AD130" s="88"/>
      <c r="AE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row>
    <row r="131" spans="1:116" x14ac:dyDescent="0.3">
      <c r="A131" s="117"/>
      <c r="B131" s="88"/>
      <c r="C131" s="89"/>
      <c r="D131" s="88"/>
      <c r="E131" s="88"/>
      <c r="F131" s="117"/>
      <c r="G131" s="88"/>
      <c r="H131" s="88"/>
      <c r="I131" s="88"/>
      <c r="J131" s="88"/>
      <c r="K131" s="88"/>
      <c r="L131" s="88"/>
      <c r="M131" s="88"/>
      <c r="N131" s="90"/>
      <c r="O131" s="88"/>
      <c r="P131" s="88"/>
      <c r="Q131" s="88"/>
      <c r="R131" s="88"/>
      <c r="S131" s="88"/>
      <c r="T131" s="88"/>
      <c r="U131" s="88"/>
      <c r="V131" s="88"/>
      <c r="W131" s="88"/>
      <c r="X131" s="88"/>
      <c r="Y131" s="88"/>
      <c r="Z131" s="88"/>
      <c r="AA131" s="88"/>
      <c r="AB131" s="88"/>
      <c r="AC131" s="88"/>
      <c r="AD131" s="88"/>
      <c r="AE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row>
    <row r="132" spans="1:116" x14ac:dyDescent="0.3">
      <c r="A132" s="117"/>
      <c r="B132" s="88"/>
      <c r="C132" s="89"/>
      <c r="D132" s="88"/>
      <c r="E132" s="88"/>
      <c r="F132" s="117"/>
      <c r="G132" s="88"/>
      <c r="H132" s="88"/>
      <c r="I132" s="88"/>
      <c r="J132" s="88"/>
      <c r="K132" s="88"/>
      <c r="L132" s="88"/>
      <c r="M132" s="88"/>
      <c r="N132" s="90"/>
      <c r="O132" s="88"/>
      <c r="P132" s="88"/>
      <c r="Q132" s="88"/>
      <c r="R132" s="88"/>
      <c r="S132" s="88"/>
      <c r="T132" s="88"/>
      <c r="U132" s="88"/>
      <c r="V132" s="88"/>
      <c r="W132" s="88"/>
      <c r="X132" s="88"/>
      <c r="Y132" s="88"/>
      <c r="Z132" s="88"/>
      <c r="AA132" s="88"/>
      <c r="AB132" s="88"/>
      <c r="AC132" s="88"/>
      <c r="AD132" s="88"/>
      <c r="AE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row>
    <row r="133" spans="1:116" x14ac:dyDescent="0.3">
      <c r="A133" s="117"/>
      <c r="B133" s="88"/>
      <c r="C133" s="89"/>
      <c r="D133" s="88"/>
      <c r="E133" s="88"/>
      <c r="F133" s="117"/>
      <c r="G133" s="88"/>
      <c r="H133" s="88"/>
      <c r="I133" s="88"/>
      <c r="J133" s="88"/>
      <c r="K133" s="88"/>
      <c r="L133" s="88"/>
      <c r="M133" s="88"/>
      <c r="N133" s="90"/>
      <c r="O133" s="88"/>
      <c r="P133" s="88"/>
      <c r="Q133" s="88"/>
      <c r="R133" s="88"/>
      <c r="S133" s="88"/>
      <c r="T133" s="88"/>
      <c r="U133" s="88"/>
      <c r="V133" s="88"/>
      <c r="W133" s="88"/>
      <c r="X133" s="88"/>
      <c r="Y133" s="88"/>
      <c r="Z133" s="88"/>
      <c r="AA133" s="88"/>
      <c r="AB133" s="88"/>
      <c r="AC133" s="88"/>
      <c r="AD133" s="88"/>
      <c r="AE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row>
    <row r="134" spans="1:116" x14ac:dyDescent="0.3">
      <c r="A134" s="117"/>
      <c r="B134" s="88"/>
      <c r="C134" s="89"/>
      <c r="D134" s="88"/>
      <c r="E134" s="88"/>
      <c r="F134" s="117"/>
      <c r="G134" s="88"/>
      <c r="H134" s="88"/>
      <c r="I134" s="88"/>
      <c r="J134" s="88"/>
      <c r="K134" s="88"/>
      <c r="L134" s="88"/>
      <c r="M134" s="88"/>
      <c r="N134" s="90"/>
      <c r="O134" s="88"/>
      <c r="P134" s="88"/>
      <c r="Q134" s="88"/>
      <c r="R134" s="88"/>
      <c r="S134" s="88"/>
      <c r="T134" s="88"/>
      <c r="U134" s="88"/>
      <c r="V134" s="88"/>
      <c r="W134" s="88"/>
      <c r="X134" s="88"/>
      <c r="Y134" s="88"/>
      <c r="Z134" s="88"/>
      <c r="AA134" s="88"/>
      <c r="AB134" s="88"/>
      <c r="AC134" s="88"/>
      <c r="AD134" s="88"/>
      <c r="AE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row>
    <row r="135" spans="1:116" x14ac:dyDescent="0.3">
      <c r="A135" s="117"/>
      <c r="B135" s="88"/>
      <c r="C135" s="89"/>
      <c r="D135" s="88"/>
      <c r="E135" s="88"/>
      <c r="F135" s="117"/>
      <c r="G135" s="88"/>
      <c r="H135" s="88"/>
      <c r="I135" s="88"/>
      <c r="J135" s="88"/>
      <c r="K135" s="88"/>
      <c r="L135" s="88"/>
      <c r="M135" s="88"/>
      <c r="N135" s="90"/>
      <c r="O135" s="88"/>
      <c r="P135" s="88"/>
      <c r="Q135" s="88"/>
      <c r="R135" s="88"/>
      <c r="S135" s="88"/>
      <c r="T135" s="88"/>
      <c r="U135" s="88"/>
      <c r="V135" s="88"/>
      <c r="W135" s="88"/>
      <c r="X135" s="88"/>
      <c r="Y135" s="88"/>
      <c r="Z135" s="88"/>
      <c r="AA135" s="88"/>
      <c r="AB135" s="88"/>
      <c r="AC135" s="88"/>
      <c r="AD135" s="88"/>
      <c r="AE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row>
    <row r="136" spans="1:116" x14ac:dyDescent="0.3">
      <c r="A136" s="117"/>
      <c r="B136" s="88"/>
      <c r="C136" s="89"/>
      <c r="D136" s="88"/>
      <c r="E136" s="88"/>
      <c r="F136" s="117"/>
      <c r="G136" s="88"/>
      <c r="H136" s="88"/>
      <c r="I136" s="88"/>
      <c r="J136" s="88"/>
      <c r="K136" s="88"/>
      <c r="L136" s="88"/>
      <c r="M136" s="88"/>
      <c r="N136" s="90"/>
      <c r="O136" s="88"/>
      <c r="P136" s="88"/>
      <c r="Q136" s="88"/>
      <c r="R136" s="88"/>
      <c r="S136" s="88"/>
      <c r="T136" s="88"/>
      <c r="U136" s="88"/>
      <c r="V136" s="88"/>
      <c r="W136" s="88"/>
      <c r="X136" s="88"/>
      <c r="Y136" s="88"/>
      <c r="Z136" s="88"/>
      <c r="AA136" s="88"/>
      <c r="AB136" s="88"/>
      <c r="AC136" s="88"/>
      <c r="AD136" s="88"/>
      <c r="AE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row>
    <row r="137" spans="1:116" x14ac:dyDescent="0.3">
      <c r="A137" s="117"/>
      <c r="B137" s="88"/>
      <c r="C137" s="89"/>
      <c r="D137" s="88"/>
      <c r="E137" s="88"/>
      <c r="F137" s="117"/>
      <c r="G137" s="88"/>
      <c r="H137" s="88"/>
      <c r="I137" s="88"/>
      <c r="J137" s="88"/>
      <c r="K137" s="88"/>
      <c r="L137" s="88"/>
      <c r="M137" s="88"/>
      <c r="N137" s="90"/>
      <c r="O137" s="88"/>
      <c r="P137" s="88"/>
      <c r="Q137" s="88"/>
      <c r="R137" s="88"/>
      <c r="S137" s="88"/>
      <c r="T137" s="88"/>
      <c r="U137" s="88"/>
      <c r="V137" s="88"/>
      <c r="W137" s="88"/>
      <c r="X137" s="88"/>
      <c r="Y137" s="88"/>
      <c r="Z137" s="88"/>
      <c r="AA137" s="88"/>
      <c r="AB137" s="88"/>
      <c r="AC137" s="88"/>
      <c r="AD137" s="88"/>
      <c r="AE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row>
    <row r="138" spans="1:116" x14ac:dyDescent="0.3">
      <c r="A138" s="117"/>
      <c r="B138" s="88"/>
      <c r="C138" s="89"/>
      <c r="D138" s="88"/>
      <c r="E138" s="88"/>
      <c r="F138" s="117"/>
      <c r="G138" s="88"/>
      <c r="H138" s="88"/>
      <c r="I138" s="88"/>
      <c r="J138" s="88"/>
      <c r="K138" s="88"/>
      <c r="L138" s="88"/>
      <c r="M138" s="88"/>
      <c r="N138" s="90"/>
      <c r="O138" s="88"/>
      <c r="P138" s="88"/>
      <c r="Q138" s="88"/>
      <c r="R138" s="88"/>
      <c r="S138" s="88"/>
      <c r="T138" s="88"/>
      <c r="U138" s="88"/>
      <c r="V138" s="88"/>
      <c r="W138" s="88"/>
      <c r="X138" s="88"/>
      <c r="Y138" s="88"/>
      <c r="Z138" s="88"/>
      <c r="AA138" s="88"/>
      <c r="AB138" s="88"/>
      <c r="AC138" s="88"/>
      <c r="AD138" s="88"/>
      <c r="AE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row>
    <row r="139" spans="1:116" x14ac:dyDescent="0.3">
      <c r="A139" s="117"/>
      <c r="B139" s="88"/>
      <c r="C139" s="89"/>
      <c r="D139" s="88"/>
      <c r="E139" s="88"/>
      <c r="F139" s="117"/>
      <c r="G139" s="88"/>
      <c r="H139" s="88"/>
      <c r="I139" s="88"/>
      <c r="J139" s="88"/>
      <c r="K139" s="88"/>
      <c r="L139" s="88"/>
      <c r="M139" s="88"/>
      <c r="N139" s="90"/>
      <c r="O139" s="88"/>
      <c r="P139" s="88"/>
      <c r="Q139" s="88"/>
      <c r="R139" s="88"/>
      <c r="S139" s="88"/>
      <c r="T139" s="88"/>
      <c r="U139" s="88"/>
      <c r="V139" s="88"/>
      <c r="W139" s="88"/>
      <c r="X139" s="88"/>
      <c r="Y139" s="88"/>
      <c r="Z139" s="88"/>
      <c r="AA139" s="88"/>
      <c r="AB139" s="88"/>
      <c r="AC139" s="88"/>
      <c r="AD139" s="88"/>
      <c r="AE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row>
    <row r="140" spans="1:116" x14ac:dyDescent="0.3">
      <c r="A140" s="117"/>
      <c r="B140" s="88"/>
      <c r="C140" s="89"/>
      <c r="D140" s="88"/>
      <c r="E140" s="88"/>
      <c r="F140" s="117"/>
      <c r="G140" s="88"/>
      <c r="H140" s="88"/>
      <c r="I140" s="88"/>
      <c r="J140" s="88"/>
      <c r="K140" s="88"/>
      <c r="L140" s="88"/>
      <c r="M140" s="88"/>
      <c r="N140" s="90"/>
      <c r="O140" s="88"/>
      <c r="P140" s="88"/>
      <c r="Q140" s="88"/>
      <c r="R140" s="88"/>
      <c r="S140" s="88"/>
      <c r="T140" s="88"/>
      <c r="U140" s="88"/>
      <c r="V140" s="88"/>
      <c r="W140" s="88"/>
      <c r="X140" s="88"/>
      <c r="Y140" s="88"/>
      <c r="Z140" s="88"/>
      <c r="AA140" s="88"/>
      <c r="AB140" s="88"/>
      <c r="AC140" s="88"/>
      <c r="AD140" s="88"/>
      <c r="AE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row>
    <row r="141" spans="1:116" x14ac:dyDescent="0.3">
      <c r="A141" s="117"/>
      <c r="B141" s="88"/>
      <c r="C141" s="89"/>
      <c r="D141" s="88"/>
      <c r="E141" s="88"/>
      <c r="F141" s="117"/>
      <c r="G141" s="88"/>
      <c r="H141" s="88"/>
      <c r="I141" s="88"/>
      <c r="J141" s="88"/>
      <c r="K141" s="88"/>
      <c r="L141" s="88"/>
      <c r="M141" s="88"/>
      <c r="N141" s="90"/>
      <c r="O141" s="88"/>
      <c r="P141" s="88"/>
      <c r="Q141" s="88"/>
      <c r="R141" s="88"/>
      <c r="S141" s="88"/>
      <c r="T141" s="88"/>
      <c r="U141" s="88"/>
      <c r="V141" s="88"/>
      <c r="W141" s="88"/>
      <c r="X141" s="88"/>
      <c r="Y141" s="88"/>
      <c r="Z141" s="88"/>
      <c r="AA141" s="88"/>
      <c r="AB141" s="88"/>
      <c r="AC141" s="88"/>
      <c r="AD141" s="88"/>
      <c r="AE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row>
    <row r="142" spans="1:116" x14ac:dyDescent="0.3">
      <c r="A142" s="117"/>
      <c r="B142" s="88"/>
      <c r="C142" s="89"/>
      <c r="D142" s="88"/>
      <c r="E142" s="88"/>
      <c r="F142" s="117"/>
      <c r="G142" s="88"/>
      <c r="H142" s="88"/>
      <c r="I142" s="88"/>
      <c r="J142" s="88"/>
      <c r="K142" s="88"/>
      <c r="L142" s="88"/>
      <c r="M142" s="88"/>
      <c r="N142" s="90"/>
      <c r="O142" s="88"/>
      <c r="P142" s="88"/>
      <c r="Q142" s="88"/>
      <c r="R142" s="88"/>
      <c r="S142" s="88"/>
      <c r="T142" s="88"/>
      <c r="U142" s="88"/>
      <c r="V142" s="88"/>
      <c r="W142" s="88"/>
      <c r="X142" s="88"/>
      <c r="Y142" s="88"/>
      <c r="Z142" s="88"/>
      <c r="AA142" s="88"/>
      <c r="AB142" s="88"/>
      <c r="AC142" s="88"/>
      <c r="AD142" s="88"/>
      <c r="AE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row>
    <row r="143" spans="1:116" x14ac:dyDescent="0.3">
      <c r="A143" s="117"/>
      <c r="B143" s="88"/>
      <c r="C143" s="89"/>
      <c r="D143" s="88"/>
      <c r="E143" s="88"/>
      <c r="F143" s="117"/>
      <c r="G143" s="88"/>
      <c r="H143" s="88"/>
      <c r="I143" s="88"/>
      <c r="J143" s="88"/>
      <c r="K143" s="88"/>
      <c r="L143" s="88"/>
      <c r="M143" s="88"/>
      <c r="N143" s="90"/>
      <c r="O143" s="88"/>
      <c r="P143" s="88"/>
      <c r="Q143" s="88"/>
      <c r="R143" s="88"/>
      <c r="S143" s="88"/>
      <c r="T143" s="88"/>
      <c r="U143" s="88"/>
      <c r="V143" s="88"/>
      <c r="W143" s="88"/>
      <c r="X143" s="88"/>
      <c r="Y143" s="88"/>
      <c r="Z143" s="88"/>
      <c r="AA143" s="88"/>
      <c r="AB143" s="88"/>
      <c r="AC143" s="88"/>
      <c r="AD143" s="88"/>
      <c r="AE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row>
    <row r="144" spans="1:116" x14ac:dyDescent="0.3">
      <c r="A144" s="117"/>
      <c r="B144" s="88"/>
      <c r="C144" s="89"/>
      <c r="D144" s="88"/>
      <c r="E144" s="88"/>
      <c r="F144" s="117"/>
      <c r="G144" s="88"/>
      <c r="H144" s="88"/>
      <c r="I144" s="88"/>
      <c r="J144" s="88"/>
      <c r="K144" s="88"/>
      <c r="L144" s="88"/>
      <c r="M144" s="88"/>
      <c r="N144" s="90"/>
      <c r="O144" s="88"/>
      <c r="P144" s="88"/>
      <c r="Q144" s="88"/>
      <c r="R144" s="88"/>
      <c r="S144" s="88"/>
      <c r="T144" s="88"/>
      <c r="U144" s="88"/>
      <c r="V144" s="88"/>
      <c r="W144" s="88"/>
      <c r="X144" s="88"/>
      <c r="Y144" s="88"/>
      <c r="Z144" s="88"/>
      <c r="AA144" s="88"/>
      <c r="AB144" s="88"/>
      <c r="AC144" s="88"/>
      <c r="AD144" s="88"/>
      <c r="AE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row>
    <row r="145" spans="1:116" x14ac:dyDescent="0.3">
      <c r="A145" s="117"/>
      <c r="B145" s="88"/>
      <c r="C145" s="89"/>
      <c r="D145" s="88"/>
      <c r="E145" s="88"/>
      <c r="F145" s="117"/>
      <c r="G145" s="88"/>
      <c r="H145" s="88"/>
      <c r="I145" s="88"/>
      <c r="J145" s="88"/>
      <c r="K145" s="88"/>
      <c r="L145" s="88"/>
      <c r="M145" s="88"/>
      <c r="N145" s="90"/>
      <c r="O145" s="88"/>
      <c r="P145" s="88"/>
      <c r="Q145" s="88"/>
      <c r="R145" s="88"/>
      <c r="S145" s="88"/>
      <c r="T145" s="88"/>
      <c r="U145" s="88"/>
      <c r="V145" s="88"/>
      <c r="W145" s="88"/>
      <c r="X145" s="88"/>
      <c r="Y145" s="88"/>
      <c r="Z145" s="88"/>
      <c r="AA145" s="88"/>
      <c r="AB145" s="88"/>
      <c r="AC145" s="88"/>
      <c r="AD145" s="88"/>
      <c r="AE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row>
    <row r="146" spans="1:116" x14ac:dyDescent="0.3">
      <c r="A146" s="117"/>
      <c r="B146" s="88"/>
      <c r="C146" s="89"/>
      <c r="D146" s="88"/>
      <c r="E146" s="88"/>
      <c r="F146" s="117"/>
      <c r="G146" s="88"/>
      <c r="H146" s="88"/>
      <c r="I146" s="88"/>
      <c r="J146" s="88"/>
      <c r="K146" s="88"/>
      <c r="L146" s="88"/>
      <c r="M146" s="88"/>
      <c r="N146" s="90"/>
      <c r="O146" s="88"/>
      <c r="P146" s="88"/>
      <c r="Q146" s="88"/>
      <c r="R146" s="88"/>
      <c r="S146" s="88"/>
      <c r="T146" s="88"/>
      <c r="U146" s="88"/>
      <c r="V146" s="88"/>
      <c r="W146" s="88"/>
      <c r="X146" s="88"/>
      <c r="Y146" s="88"/>
      <c r="Z146" s="88"/>
      <c r="AA146" s="88"/>
      <c r="AB146" s="88"/>
      <c r="AC146" s="88"/>
      <c r="AD146" s="88"/>
      <c r="AE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row>
    <row r="147" spans="1:116" x14ac:dyDescent="0.3">
      <c r="A147" s="117"/>
      <c r="B147" s="88"/>
      <c r="C147" s="89"/>
      <c r="D147" s="88"/>
      <c r="E147" s="88"/>
      <c r="F147" s="117"/>
      <c r="G147" s="88"/>
      <c r="H147" s="88"/>
      <c r="I147" s="88"/>
      <c r="J147" s="88"/>
      <c r="K147" s="88"/>
      <c r="L147" s="88"/>
      <c r="M147" s="88"/>
      <c r="N147" s="90"/>
      <c r="O147" s="88"/>
      <c r="P147" s="88"/>
      <c r="Q147" s="88"/>
      <c r="R147" s="88"/>
      <c r="S147" s="88"/>
      <c r="T147" s="88"/>
      <c r="U147" s="88"/>
      <c r="V147" s="88"/>
      <c r="W147" s="88"/>
      <c r="X147" s="88"/>
      <c r="Y147" s="88"/>
      <c r="Z147" s="88"/>
      <c r="AA147" s="88"/>
      <c r="AB147" s="88"/>
      <c r="AC147" s="88"/>
      <c r="AD147" s="88"/>
      <c r="AE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row>
    <row r="148" spans="1:116" x14ac:dyDescent="0.3">
      <c r="A148" s="117"/>
      <c r="B148" s="88"/>
      <c r="C148" s="89"/>
      <c r="D148" s="88"/>
      <c r="E148" s="88"/>
      <c r="F148" s="117"/>
      <c r="G148" s="88"/>
      <c r="H148" s="88"/>
      <c r="I148" s="88"/>
      <c r="J148" s="88"/>
      <c r="K148" s="88"/>
      <c r="L148" s="88"/>
      <c r="M148" s="88"/>
      <c r="N148" s="90"/>
      <c r="O148" s="88"/>
      <c r="P148" s="88"/>
      <c r="Q148" s="88"/>
      <c r="R148" s="88"/>
      <c r="S148" s="88"/>
      <c r="T148" s="88"/>
      <c r="U148" s="88"/>
      <c r="V148" s="88"/>
      <c r="W148" s="88"/>
      <c r="X148" s="88"/>
      <c r="Y148" s="88"/>
      <c r="Z148" s="88"/>
      <c r="AA148" s="88"/>
      <c r="AB148" s="88"/>
      <c r="AC148" s="88"/>
      <c r="AD148" s="88"/>
      <c r="AE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row>
    <row r="149" spans="1:116" x14ac:dyDescent="0.3">
      <c r="A149" s="117"/>
      <c r="B149" s="88"/>
      <c r="C149" s="89"/>
      <c r="D149" s="88"/>
      <c r="E149" s="88"/>
      <c r="F149" s="117"/>
      <c r="G149" s="88"/>
      <c r="H149" s="88"/>
      <c r="I149" s="88"/>
      <c r="J149" s="88"/>
      <c r="K149" s="88"/>
      <c r="L149" s="88"/>
      <c r="M149" s="88"/>
      <c r="N149" s="90"/>
      <c r="O149" s="88"/>
      <c r="P149" s="88"/>
      <c r="Q149" s="88"/>
      <c r="R149" s="88"/>
      <c r="S149" s="88"/>
      <c r="T149" s="88"/>
      <c r="U149" s="88"/>
      <c r="V149" s="88"/>
      <c r="W149" s="88"/>
      <c r="X149" s="88"/>
      <c r="Y149" s="88"/>
      <c r="Z149" s="88"/>
      <c r="AA149" s="88"/>
      <c r="AB149" s="88"/>
      <c r="AC149" s="88"/>
      <c r="AD149" s="88"/>
      <c r="AE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1:116" x14ac:dyDescent="0.3">
      <c r="A150" s="117"/>
      <c r="B150" s="88"/>
      <c r="C150" s="89"/>
      <c r="D150" s="88"/>
      <c r="E150" s="88"/>
      <c r="F150" s="117"/>
      <c r="G150" s="88"/>
      <c r="H150" s="88"/>
      <c r="I150" s="88"/>
      <c r="J150" s="88"/>
      <c r="K150" s="88"/>
      <c r="L150" s="88"/>
      <c r="M150" s="88"/>
      <c r="N150" s="90"/>
      <c r="O150" s="88"/>
      <c r="P150" s="88"/>
      <c r="Q150" s="88"/>
      <c r="R150" s="88"/>
      <c r="S150" s="88"/>
      <c r="T150" s="88"/>
      <c r="U150" s="88"/>
      <c r="V150" s="88"/>
      <c r="W150" s="88"/>
      <c r="X150" s="88"/>
      <c r="Y150" s="88"/>
      <c r="Z150" s="88"/>
      <c r="AA150" s="88"/>
      <c r="AB150" s="88"/>
      <c r="AC150" s="88"/>
      <c r="AD150" s="88"/>
      <c r="AE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row>
    <row r="151" spans="1:116" x14ac:dyDescent="0.3">
      <c r="A151" s="117"/>
      <c r="B151" s="88"/>
      <c r="C151" s="89"/>
      <c r="D151" s="88"/>
      <c r="E151" s="88"/>
      <c r="F151" s="117"/>
      <c r="G151" s="88"/>
      <c r="H151" s="88"/>
      <c r="I151" s="88"/>
      <c r="J151" s="88"/>
      <c r="K151" s="88"/>
      <c r="L151" s="88"/>
      <c r="M151" s="88"/>
      <c r="N151" s="90"/>
      <c r="O151" s="88"/>
      <c r="P151" s="88"/>
      <c r="Q151" s="88"/>
      <c r="R151" s="88"/>
      <c r="S151" s="88"/>
      <c r="T151" s="88"/>
      <c r="U151" s="88"/>
      <c r="V151" s="88"/>
      <c r="W151" s="88"/>
      <c r="X151" s="88"/>
      <c r="Y151" s="88"/>
      <c r="Z151" s="88"/>
      <c r="AA151" s="88"/>
      <c r="AB151" s="88"/>
      <c r="AC151" s="88"/>
      <c r="AD151" s="88"/>
      <c r="AE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row>
    <row r="152" spans="1:116" x14ac:dyDescent="0.3">
      <c r="A152" s="117"/>
      <c r="B152" s="88"/>
      <c r="C152" s="89"/>
      <c r="D152" s="88"/>
      <c r="E152" s="88"/>
      <c r="F152" s="117"/>
      <c r="G152" s="88"/>
      <c r="H152" s="88"/>
      <c r="I152" s="88"/>
      <c r="J152" s="88"/>
      <c r="K152" s="88"/>
      <c r="L152" s="88"/>
      <c r="M152" s="88"/>
      <c r="N152" s="90"/>
      <c r="O152" s="88"/>
      <c r="P152" s="88"/>
      <c r="Q152" s="88"/>
      <c r="R152" s="88"/>
      <c r="S152" s="88"/>
      <c r="T152" s="88"/>
      <c r="U152" s="88"/>
      <c r="V152" s="88"/>
      <c r="W152" s="88"/>
      <c r="X152" s="88"/>
      <c r="Y152" s="88"/>
      <c r="Z152" s="88"/>
      <c r="AA152" s="88"/>
      <c r="AB152" s="88"/>
      <c r="AC152" s="88"/>
      <c r="AD152" s="88"/>
      <c r="AE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row>
    <row r="153" spans="1:116" x14ac:dyDescent="0.3">
      <c r="A153" s="117"/>
      <c r="B153" s="88"/>
      <c r="C153" s="89"/>
      <c r="D153" s="88"/>
      <c r="E153" s="88"/>
      <c r="F153" s="117"/>
      <c r="G153" s="88"/>
      <c r="H153" s="88"/>
      <c r="I153" s="88"/>
      <c r="J153" s="88"/>
      <c r="K153" s="88"/>
      <c r="L153" s="88"/>
      <c r="M153" s="88"/>
      <c r="N153" s="90"/>
      <c r="O153" s="88"/>
      <c r="P153" s="88"/>
      <c r="Q153" s="88"/>
      <c r="R153" s="88"/>
      <c r="S153" s="88"/>
      <c r="T153" s="88"/>
      <c r="U153" s="88"/>
      <c r="V153" s="88"/>
      <c r="W153" s="88"/>
      <c r="X153" s="88"/>
      <c r="Y153" s="88"/>
      <c r="Z153" s="88"/>
      <c r="AA153" s="88"/>
      <c r="AB153" s="88"/>
      <c r="AC153" s="88"/>
      <c r="AD153" s="88"/>
      <c r="AE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row>
    <row r="154" spans="1:116" x14ac:dyDescent="0.3">
      <c r="A154" s="117"/>
      <c r="B154" s="88"/>
      <c r="C154" s="89"/>
      <c r="D154" s="88"/>
      <c r="E154" s="88"/>
      <c r="F154" s="117"/>
      <c r="G154" s="88"/>
      <c r="H154" s="88"/>
      <c r="I154" s="88"/>
      <c r="J154" s="88"/>
      <c r="K154" s="88"/>
      <c r="L154" s="88"/>
      <c r="M154" s="88"/>
      <c r="N154" s="90"/>
      <c r="O154" s="88"/>
      <c r="P154" s="88"/>
      <c r="Q154" s="88"/>
      <c r="R154" s="88"/>
      <c r="S154" s="88"/>
      <c r="T154" s="88"/>
      <c r="U154" s="88"/>
      <c r="V154" s="88"/>
      <c r="W154" s="88"/>
      <c r="X154" s="88"/>
      <c r="Y154" s="88"/>
      <c r="Z154" s="88"/>
      <c r="AA154" s="88"/>
      <c r="AB154" s="88"/>
      <c r="AC154" s="88"/>
      <c r="AD154" s="88"/>
      <c r="AE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row>
    <row r="155" spans="1:116" x14ac:dyDescent="0.3">
      <c r="A155" s="117"/>
      <c r="B155" s="88"/>
      <c r="C155" s="89"/>
      <c r="D155" s="88"/>
      <c r="E155" s="88"/>
      <c r="F155" s="117"/>
      <c r="G155" s="88"/>
      <c r="H155" s="88"/>
      <c r="I155" s="88"/>
      <c r="J155" s="88"/>
      <c r="K155" s="88"/>
      <c r="L155" s="88"/>
      <c r="M155" s="88"/>
      <c r="N155" s="90"/>
      <c r="O155" s="88"/>
      <c r="P155" s="88"/>
      <c r="Q155" s="88"/>
      <c r="R155" s="88"/>
      <c r="S155" s="88"/>
      <c r="T155" s="88"/>
      <c r="U155" s="88"/>
      <c r="V155" s="88"/>
      <c r="W155" s="88"/>
      <c r="X155" s="88"/>
      <c r="Y155" s="88"/>
      <c r="Z155" s="88"/>
      <c r="AA155" s="88"/>
      <c r="AB155" s="88"/>
      <c r="AC155" s="88"/>
      <c r="AD155" s="88"/>
      <c r="AE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row>
    <row r="156" spans="1:116" x14ac:dyDescent="0.3">
      <c r="A156" s="117"/>
      <c r="B156" s="88"/>
      <c r="C156" s="89"/>
      <c r="D156" s="88"/>
      <c r="E156" s="88"/>
      <c r="F156" s="117"/>
      <c r="G156" s="88"/>
      <c r="H156" s="88"/>
      <c r="I156" s="88"/>
      <c r="J156" s="88"/>
      <c r="K156" s="88"/>
      <c r="L156" s="88"/>
      <c r="M156" s="88"/>
      <c r="N156" s="90"/>
      <c r="O156" s="88"/>
      <c r="P156" s="88"/>
      <c r="Q156" s="88"/>
      <c r="R156" s="88"/>
      <c r="S156" s="88"/>
      <c r="T156" s="88"/>
      <c r="U156" s="88"/>
      <c r="V156" s="88"/>
      <c r="W156" s="88"/>
      <c r="X156" s="88"/>
      <c r="Y156" s="88"/>
      <c r="Z156" s="88"/>
      <c r="AA156" s="88"/>
      <c r="AB156" s="88"/>
      <c r="AC156" s="88"/>
      <c r="AD156" s="88"/>
      <c r="AE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row>
    <row r="157" spans="1:116" x14ac:dyDescent="0.3">
      <c r="A157" s="117"/>
      <c r="B157" s="88"/>
      <c r="C157" s="89"/>
      <c r="D157" s="88"/>
      <c r="E157" s="88"/>
      <c r="F157" s="117"/>
      <c r="G157" s="88"/>
      <c r="H157" s="88"/>
      <c r="I157" s="88"/>
      <c r="J157" s="88"/>
      <c r="P157" s="88"/>
      <c r="Q157" s="88"/>
      <c r="R157" s="88"/>
      <c r="S157" s="88"/>
      <c r="T157" s="88"/>
      <c r="U157" s="88"/>
      <c r="V157" s="88"/>
      <c r="W157" s="88"/>
      <c r="X157" s="88"/>
      <c r="Y157" s="88"/>
      <c r="Z157" s="88"/>
      <c r="AA157" s="88"/>
      <c r="AB157" s="88"/>
      <c r="AC157" s="88"/>
      <c r="AD157" s="88"/>
      <c r="AE157" s="88"/>
    </row>
    <row r="158" spans="1:116" x14ac:dyDescent="0.3">
      <c r="A158" s="117"/>
      <c r="B158" s="88"/>
      <c r="C158" s="89"/>
      <c r="D158" s="88"/>
      <c r="E158" s="88"/>
      <c r="F158" s="117"/>
      <c r="G158" s="88"/>
      <c r="H158" s="88"/>
      <c r="I158" s="88"/>
      <c r="J158" s="88"/>
      <c r="P158" s="88"/>
      <c r="Q158" s="88"/>
      <c r="R158" s="88"/>
      <c r="S158" s="88"/>
      <c r="T158" s="88"/>
      <c r="U158" s="88"/>
      <c r="V158" s="88"/>
      <c r="W158" s="88"/>
      <c r="X158" s="88"/>
      <c r="Y158" s="88"/>
      <c r="Z158" s="88"/>
      <c r="AA158" s="88"/>
      <c r="AB158" s="88"/>
      <c r="AC158" s="88"/>
      <c r="AD158" s="88"/>
      <c r="AE158" s="88"/>
    </row>
    <row r="159" spans="1:116" x14ac:dyDescent="0.3">
      <c r="A159" s="117"/>
      <c r="B159" s="88"/>
      <c r="C159" s="89"/>
      <c r="D159" s="88"/>
      <c r="E159" s="88"/>
      <c r="F159" s="117"/>
      <c r="G159" s="88"/>
      <c r="H159" s="88"/>
      <c r="I159" s="88"/>
      <c r="J159" s="88"/>
      <c r="P159" s="88"/>
      <c r="Q159" s="88"/>
      <c r="R159" s="88"/>
      <c r="S159" s="88"/>
      <c r="T159" s="88"/>
      <c r="U159" s="88"/>
      <c r="V159" s="88"/>
      <c r="W159" s="88"/>
      <c r="X159" s="88"/>
      <c r="Y159" s="88"/>
      <c r="Z159" s="88"/>
      <c r="AA159" s="88"/>
      <c r="AB159" s="88"/>
      <c r="AC159" s="88"/>
      <c r="AD159" s="88"/>
      <c r="AE159" s="88"/>
    </row>
    <row r="160" spans="1:116" x14ac:dyDescent="0.3">
      <c r="A160" s="117"/>
      <c r="B160" s="88"/>
      <c r="C160" s="89"/>
      <c r="D160" s="88"/>
      <c r="E160" s="88"/>
      <c r="F160" s="117"/>
      <c r="G160" s="88"/>
      <c r="H160" s="88"/>
      <c r="I160" s="88"/>
      <c r="J160" s="88"/>
      <c r="P160" s="88"/>
      <c r="Q160" s="88"/>
      <c r="R160" s="88"/>
      <c r="S160" s="88"/>
      <c r="T160" s="88"/>
      <c r="U160" s="88"/>
      <c r="V160" s="88"/>
      <c r="W160" s="88"/>
      <c r="X160" s="88"/>
      <c r="Y160" s="88"/>
      <c r="Z160" s="88"/>
      <c r="AA160" s="88"/>
      <c r="AB160" s="88"/>
      <c r="AC160" s="88"/>
      <c r="AD160" s="88"/>
      <c r="AE160" s="88"/>
    </row>
    <row r="161" spans="1:31" x14ac:dyDescent="0.3">
      <c r="A161" s="117"/>
      <c r="B161" s="88"/>
      <c r="C161" s="89"/>
      <c r="D161" s="88"/>
      <c r="E161" s="88"/>
      <c r="F161" s="117"/>
      <c r="G161" s="88"/>
      <c r="H161" s="88"/>
      <c r="I161" s="88"/>
      <c r="J161" s="88"/>
      <c r="P161" s="88"/>
      <c r="Q161" s="88"/>
      <c r="R161" s="88"/>
      <c r="S161" s="88"/>
      <c r="T161" s="88"/>
      <c r="U161" s="88"/>
      <c r="V161" s="88"/>
      <c r="W161" s="88"/>
      <c r="X161" s="88"/>
      <c r="Y161" s="88"/>
      <c r="Z161" s="88"/>
      <c r="AA161" s="88"/>
      <c r="AB161" s="88"/>
      <c r="AC161" s="88"/>
      <c r="AD161" s="88"/>
      <c r="AE161" s="88"/>
    </row>
    <row r="162" spans="1:31" x14ac:dyDescent="0.3">
      <c r="A162" s="117"/>
      <c r="B162" s="88"/>
      <c r="C162" s="89"/>
      <c r="D162" s="88"/>
      <c r="E162" s="88"/>
      <c r="F162" s="117"/>
      <c r="G162" s="88"/>
      <c r="H162" s="88"/>
      <c r="I162" s="88"/>
      <c r="J162" s="88"/>
      <c r="P162" s="88"/>
      <c r="Q162" s="88"/>
      <c r="R162" s="88"/>
      <c r="S162" s="88"/>
      <c r="T162" s="88"/>
      <c r="U162" s="88"/>
      <c r="V162" s="88"/>
      <c r="W162" s="88"/>
      <c r="X162" s="88"/>
      <c r="Y162" s="88"/>
      <c r="Z162" s="88"/>
      <c r="AA162" s="88"/>
      <c r="AB162" s="88"/>
      <c r="AC162" s="88"/>
      <c r="AD162" s="88"/>
      <c r="AE162" s="88"/>
    </row>
    <row r="163" spans="1:31" x14ac:dyDescent="0.3">
      <c r="A163" s="117"/>
      <c r="B163" s="88"/>
      <c r="C163" s="89"/>
      <c r="D163" s="88"/>
      <c r="E163" s="88"/>
      <c r="F163" s="117"/>
      <c r="G163" s="88"/>
      <c r="H163" s="88"/>
      <c r="I163" s="88"/>
      <c r="J163" s="88"/>
      <c r="P163" s="88"/>
      <c r="Q163" s="88"/>
      <c r="R163" s="88"/>
      <c r="S163" s="88"/>
      <c r="T163" s="88"/>
      <c r="U163" s="88"/>
      <c r="V163" s="88"/>
      <c r="W163" s="88"/>
      <c r="X163" s="88"/>
      <c r="Y163" s="88"/>
      <c r="Z163" s="88"/>
      <c r="AA163" s="88"/>
      <c r="AB163" s="88"/>
      <c r="AC163" s="88"/>
      <c r="AD163" s="88"/>
      <c r="AE163" s="88"/>
    </row>
    <row r="164" spans="1:31" x14ac:dyDescent="0.3">
      <c r="A164" s="117"/>
      <c r="B164" s="88"/>
      <c r="C164" s="89"/>
      <c r="D164" s="88"/>
      <c r="E164" s="88"/>
      <c r="F164" s="117"/>
      <c r="G164" s="88"/>
      <c r="H164" s="88"/>
      <c r="I164" s="88"/>
      <c r="J164" s="88"/>
      <c r="P164" s="88"/>
      <c r="Q164" s="88"/>
      <c r="R164" s="88"/>
      <c r="S164" s="88"/>
      <c r="T164" s="88"/>
      <c r="U164" s="88"/>
      <c r="V164" s="88"/>
      <c r="W164" s="88"/>
      <c r="X164" s="88"/>
      <c r="Y164" s="88"/>
      <c r="Z164" s="88"/>
      <c r="AA164" s="88"/>
      <c r="AB164" s="88"/>
      <c r="AC164" s="88"/>
      <c r="AD164" s="88"/>
      <c r="AE164" s="88"/>
    </row>
    <row r="165" spans="1:31" x14ac:dyDescent="0.3">
      <c r="B165" s="5"/>
      <c r="C165" s="7"/>
      <c r="P165" s="88"/>
      <c r="Q165" s="88"/>
      <c r="R165" s="88"/>
      <c r="S165" s="88"/>
      <c r="T165" s="88"/>
      <c r="U165" s="88"/>
      <c r="V165" s="88"/>
      <c r="W165" s="88"/>
      <c r="X165" s="88"/>
      <c r="Y165" s="88"/>
      <c r="Z165" s="88"/>
      <c r="AA165" s="88"/>
      <c r="AB165" s="88"/>
      <c r="AC165" s="88"/>
      <c r="AD165" s="88"/>
      <c r="AE165" s="88"/>
    </row>
    <row r="166" spans="1:31" x14ac:dyDescent="0.3">
      <c r="B166" s="5"/>
      <c r="C166" s="7"/>
      <c r="P166" s="88"/>
      <c r="Q166" s="88"/>
      <c r="R166" s="88"/>
      <c r="S166" s="88"/>
      <c r="T166" s="88"/>
      <c r="U166" s="88"/>
      <c r="V166" s="88"/>
      <c r="W166" s="88"/>
      <c r="X166" s="88"/>
      <c r="Y166" s="88"/>
      <c r="Z166" s="88"/>
      <c r="AA166" s="88"/>
      <c r="AB166" s="88"/>
      <c r="AC166" s="88"/>
      <c r="AD166" s="88"/>
      <c r="AE166" s="88"/>
    </row>
    <row r="167" spans="1:31" x14ac:dyDescent="0.3">
      <c r="B167" s="5"/>
      <c r="C167" s="7"/>
      <c r="P167" s="88"/>
      <c r="Q167" s="88"/>
      <c r="R167" s="88"/>
      <c r="S167" s="88"/>
      <c r="T167" s="88"/>
      <c r="U167" s="88"/>
      <c r="V167" s="88"/>
      <c r="W167" s="88"/>
      <c r="X167" s="88"/>
      <c r="Y167" s="88"/>
      <c r="Z167" s="88"/>
      <c r="AA167" s="88"/>
      <c r="AB167" s="88"/>
      <c r="AC167" s="88"/>
      <c r="AD167" s="88"/>
      <c r="AE167" s="88"/>
    </row>
    <row r="168" spans="1:31" x14ac:dyDescent="0.3">
      <c r="B168" s="5"/>
      <c r="C168" s="7"/>
      <c r="P168" s="88"/>
      <c r="Q168" s="88"/>
      <c r="R168" s="88"/>
      <c r="S168" s="88"/>
      <c r="T168" s="88"/>
      <c r="U168" s="88"/>
      <c r="V168" s="88"/>
      <c r="W168" s="88"/>
      <c r="X168" s="88"/>
      <c r="Y168" s="88"/>
      <c r="Z168" s="88"/>
      <c r="AA168" s="88"/>
      <c r="AB168" s="88"/>
      <c r="AC168" s="88"/>
      <c r="AD168" s="88"/>
      <c r="AE168" s="88"/>
    </row>
    <row r="169" spans="1:31" x14ac:dyDescent="0.3">
      <c r="B169" s="5"/>
      <c r="C169" s="7"/>
      <c r="P169" s="88"/>
      <c r="Q169" s="88"/>
      <c r="R169" s="88"/>
      <c r="S169" s="88"/>
      <c r="T169" s="88"/>
      <c r="U169" s="88"/>
      <c r="V169" s="88"/>
      <c r="W169" s="88"/>
      <c r="X169" s="88"/>
      <c r="Y169" s="88"/>
      <c r="Z169" s="88"/>
      <c r="AA169" s="88"/>
      <c r="AB169" s="88"/>
      <c r="AC169" s="88"/>
      <c r="AD169" s="88"/>
      <c r="AE169" s="88"/>
    </row>
    <row r="170" spans="1:31" x14ac:dyDescent="0.3">
      <c r="B170" s="5"/>
      <c r="C170" s="7"/>
      <c r="P170" s="88"/>
      <c r="Q170" s="88"/>
      <c r="R170" s="88"/>
      <c r="S170" s="88"/>
      <c r="T170" s="88"/>
      <c r="U170" s="88"/>
      <c r="V170" s="88"/>
      <c r="W170" s="88"/>
      <c r="X170" s="88"/>
      <c r="Y170" s="88"/>
      <c r="Z170" s="88"/>
      <c r="AA170" s="88"/>
      <c r="AB170" s="88"/>
      <c r="AC170" s="88"/>
      <c r="AD170" s="88"/>
      <c r="AE170" s="88"/>
    </row>
    <row r="171" spans="1:31" x14ac:dyDescent="0.3">
      <c r="B171" s="5"/>
      <c r="C171" s="7"/>
      <c r="P171" s="88"/>
      <c r="Q171" s="88"/>
      <c r="R171" s="88"/>
      <c r="S171" s="88"/>
      <c r="T171" s="88"/>
      <c r="U171" s="88"/>
      <c r="V171" s="88"/>
      <c r="W171" s="88"/>
      <c r="X171" s="88"/>
      <c r="Y171" s="88"/>
      <c r="Z171" s="88"/>
      <c r="AA171" s="88"/>
      <c r="AB171" s="88"/>
      <c r="AC171" s="88"/>
      <c r="AD171" s="88"/>
      <c r="AE171" s="88"/>
    </row>
    <row r="172" spans="1:31" x14ac:dyDescent="0.3">
      <c r="B172" s="5"/>
      <c r="C172" s="7"/>
      <c r="P172" s="88"/>
      <c r="Q172" s="88"/>
      <c r="R172" s="88"/>
      <c r="S172" s="88"/>
      <c r="T172" s="88"/>
      <c r="U172" s="88"/>
      <c r="V172" s="88"/>
      <c r="W172" s="88"/>
      <c r="X172" s="88"/>
      <c r="Y172" s="88"/>
      <c r="Z172" s="88"/>
      <c r="AA172" s="88"/>
      <c r="AB172" s="88"/>
      <c r="AC172" s="88"/>
      <c r="AD172" s="88"/>
      <c r="AE172" s="88"/>
    </row>
    <row r="173" spans="1:31" x14ac:dyDescent="0.3">
      <c r="B173" s="5"/>
      <c r="C173" s="7"/>
      <c r="P173" s="88"/>
      <c r="Q173" s="88"/>
      <c r="R173" s="88"/>
      <c r="S173" s="88"/>
      <c r="T173" s="88"/>
      <c r="U173" s="88"/>
      <c r="V173" s="88"/>
      <c r="W173" s="88"/>
      <c r="X173" s="88"/>
      <c r="Y173" s="88"/>
      <c r="Z173" s="88"/>
      <c r="AA173" s="88"/>
      <c r="AB173" s="88"/>
      <c r="AC173" s="88"/>
      <c r="AD173" s="88"/>
      <c r="AE173" s="88"/>
    </row>
    <row r="174" spans="1:31" x14ac:dyDescent="0.3">
      <c r="B174" s="5"/>
      <c r="C174" s="7"/>
      <c r="P174" s="88"/>
      <c r="Q174" s="88"/>
      <c r="R174" s="88"/>
      <c r="S174" s="88"/>
      <c r="T174" s="88"/>
      <c r="U174" s="88"/>
      <c r="V174" s="88"/>
      <c r="W174" s="88"/>
      <c r="X174" s="88"/>
      <c r="Y174" s="88"/>
      <c r="Z174" s="88"/>
      <c r="AA174" s="88"/>
      <c r="AB174" s="88"/>
      <c r="AC174" s="88"/>
      <c r="AD174" s="88"/>
      <c r="AE174" s="88"/>
    </row>
    <row r="175" spans="1:31" x14ac:dyDescent="0.3">
      <c r="B175" s="5"/>
      <c r="C175" s="7"/>
      <c r="P175" s="88"/>
      <c r="Q175" s="88"/>
      <c r="R175" s="88"/>
      <c r="S175" s="88"/>
      <c r="T175" s="88"/>
      <c r="U175" s="88"/>
      <c r="V175" s="88"/>
      <c r="W175" s="88"/>
      <c r="X175" s="88"/>
      <c r="Y175" s="88"/>
      <c r="Z175" s="88"/>
      <c r="AA175" s="88"/>
      <c r="AB175" s="88"/>
      <c r="AC175" s="88"/>
      <c r="AD175" s="88"/>
      <c r="AE175" s="88"/>
    </row>
    <row r="176" spans="1:31" x14ac:dyDescent="0.3">
      <c r="B176" s="5"/>
      <c r="C176" s="7"/>
      <c r="P176" s="88"/>
      <c r="Q176" s="88"/>
      <c r="R176" s="88"/>
      <c r="S176" s="88"/>
      <c r="T176" s="88"/>
      <c r="U176" s="88"/>
      <c r="V176" s="88"/>
      <c r="W176" s="88"/>
      <c r="X176" s="88"/>
      <c r="Y176" s="88"/>
      <c r="Z176" s="88"/>
      <c r="AA176" s="88"/>
      <c r="AB176" s="88"/>
      <c r="AC176" s="88"/>
      <c r="AD176" s="88"/>
      <c r="AE176" s="88"/>
    </row>
    <row r="177" spans="2:31" x14ac:dyDescent="0.3">
      <c r="B177" s="5"/>
      <c r="C177" s="7"/>
      <c r="P177" s="88"/>
      <c r="Q177" s="88"/>
      <c r="R177" s="88"/>
      <c r="S177" s="88"/>
      <c r="T177" s="88"/>
      <c r="U177" s="88"/>
      <c r="V177" s="88"/>
      <c r="W177" s="88"/>
      <c r="X177" s="88"/>
      <c r="Y177" s="88"/>
      <c r="Z177" s="88"/>
      <c r="AA177" s="88"/>
      <c r="AB177" s="88"/>
      <c r="AC177" s="88"/>
      <c r="AD177" s="88"/>
      <c r="AE177" s="88"/>
    </row>
    <row r="178" spans="2:31" x14ac:dyDescent="0.3">
      <c r="B178" s="5"/>
      <c r="C178" s="7"/>
      <c r="P178" s="88"/>
      <c r="Q178" s="88"/>
      <c r="R178" s="88"/>
      <c r="S178" s="88"/>
      <c r="T178" s="88"/>
      <c r="U178" s="88"/>
      <c r="V178" s="88"/>
      <c r="W178" s="88"/>
      <c r="X178" s="88"/>
      <c r="Y178" s="88"/>
      <c r="Z178" s="88"/>
      <c r="AA178" s="88"/>
      <c r="AB178" s="88"/>
      <c r="AC178" s="88"/>
      <c r="AD178" s="88"/>
      <c r="AE178" s="88"/>
    </row>
    <row r="179" spans="2:31" x14ac:dyDescent="0.3">
      <c r="B179" s="5"/>
      <c r="C179" s="7"/>
      <c r="P179" s="88"/>
      <c r="Q179" s="88"/>
      <c r="R179" s="88"/>
      <c r="S179" s="88"/>
      <c r="T179" s="88"/>
      <c r="U179" s="88"/>
      <c r="V179" s="88"/>
      <c r="W179" s="88"/>
      <c r="X179" s="88"/>
      <c r="Y179" s="88"/>
      <c r="Z179" s="88"/>
      <c r="AA179" s="88"/>
      <c r="AB179" s="88"/>
      <c r="AC179" s="88"/>
      <c r="AD179" s="88"/>
      <c r="AE179" s="88"/>
    </row>
    <row r="180" spans="2:31" x14ac:dyDescent="0.3">
      <c r="B180" s="5"/>
      <c r="C180" s="7"/>
      <c r="P180" s="88"/>
      <c r="Q180" s="88"/>
      <c r="R180" s="88"/>
      <c r="S180" s="88"/>
      <c r="T180" s="88"/>
      <c r="U180" s="88"/>
      <c r="V180" s="88"/>
      <c r="W180" s="88"/>
      <c r="X180" s="88"/>
      <c r="Y180" s="88"/>
      <c r="Z180" s="88"/>
      <c r="AA180" s="88"/>
      <c r="AB180" s="88"/>
      <c r="AC180" s="88"/>
      <c r="AD180" s="88"/>
      <c r="AE180" s="88"/>
    </row>
    <row r="181" spans="2:31" x14ac:dyDescent="0.3">
      <c r="B181" s="5"/>
      <c r="C181" s="7"/>
      <c r="P181" s="88"/>
      <c r="Q181" s="88"/>
      <c r="R181" s="88"/>
      <c r="S181" s="88"/>
      <c r="T181" s="88"/>
      <c r="U181" s="88"/>
      <c r="V181" s="88"/>
      <c r="W181" s="88"/>
      <c r="X181" s="88"/>
      <c r="Y181" s="88"/>
      <c r="Z181" s="88"/>
      <c r="AA181" s="88"/>
      <c r="AB181" s="88"/>
      <c r="AC181" s="88"/>
      <c r="AD181" s="88"/>
      <c r="AE181" s="88"/>
    </row>
    <row r="182" spans="2:31" x14ac:dyDescent="0.3">
      <c r="B182" s="5"/>
      <c r="C182" s="7"/>
      <c r="P182" s="88"/>
      <c r="Q182" s="88"/>
      <c r="R182" s="88"/>
      <c r="S182" s="88"/>
      <c r="T182" s="88"/>
      <c r="U182" s="88"/>
      <c r="V182" s="88"/>
      <c r="W182" s="88"/>
      <c r="X182" s="88"/>
      <c r="Y182" s="88"/>
      <c r="Z182" s="88"/>
      <c r="AA182" s="88"/>
      <c r="AB182" s="88"/>
      <c r="AC182" s="88"/>
      <c r="AD182" s="88"/>
      <c r="AE182" s="88"/>
    </row>
    <row r="183" spans="2:31" x14ac:dyDescent="0.3">
      <c r="B183" s="5"/>
      <c r="C183" s="7"/>
      <c r="P183" s="88"/>
      <c r="Q183" s="88"/>
      <c r="R183" s="88"/>
      <c r="S183" s="88"/>
      <c r="T183" s="88"/>
      <c r="U183" s="88"/>
      <c r="V183" s="88"/>
      <c r="W183" s="88"/>
      <c r="X183" s="88"/>
      <c r="Y183" s="88"/>
      <c r="Z183" s="88"/>
      <c r="AA183" s="88"/>
      <c r="AB183" s="88"/>
      <c r="AC183" s="88"/>
      <c r="AD183" s="88"/>
      <c r="AE183" s="88"/>
    </row>
    <row r="184" spans="2:31" x14ac:dyDescent="0.3">
      <c r="B184" s="5"/>
      <c r="C184" s="7"/>
      <c r="P184" s="88"/>
      <c r="Q184" s="88"/>
      <c r="R184" s="88"/>
      <c r="S184" s="88"/>
      <c r="T184" s="88"/>
      <c r="U184" s="88"/>
      <c r="V184" s="88"/>
      <c r="W184" s="88"/>
      <c r="X184" s="88"/>
      <c r="Y184" s="88"/>
      <c r="Z184" s="88"/>
      <c r="AA184" s="88"/>
      <c r="AB184" s="88"/>
      <c r="AC184" s="88"/>
      <c r="AD184" s="88"/>
      <c r="AE184" s="88"/>
    </row>
    <row r="185" spans="2:31" x14ac:dyDescent="0.3">
      <c r="B185" s="5"/>
      <c r="C185" s="7"/>
      <c r="P185" s="88"/>
      <c r="Q185" s="88"/>
      <c r="R185" s="88"/>
      <c r="S185" s="88"/>
      <c r="T185" s="88"/>
      <c r="U185" s="88"/>
      <c r="V185" s="88"/>
      <c r="W185" s="88"/>
      <c r="X185" s="88"/>
      <c r="Y185" s="88"/>
      <c r="Z185" s="88"/>
      <c r="AA185" s="88"/>
      <c r="AB185" s="88"/>
      <c r="AC185" s="88"/>
      <c r="AD185" s="88"/>
      <c r="AE185" s="88"/>
    </row>
    <row r="186" spans="2:31" x14ac:dyDescent="0.3">
      <c r="B186" s="5"/>
      <c r="C186" s="7"/>
      <c r="P186" s="88"/>
      <c r="Q186" s="88"/>
      <c r="R186" s="88"/>
      <c r="S186" s="88"/>
      <c r="T186" s="88"/>
      <c r="U186" s="88"/>
      <c r="V186" s="88"/>
      <c r="W186" s="88"/>
      <c r="X186" s="88"/>
      <c r="Y186" s="88"/>
      <c r="Z186" s="88"/>
      <c r="AA186" s="88"/>
      <c r="AB186" s="88"/>
      <c r="AC186" s="88"/>
      <c r="AD186" s="88"/>
      <c r="AE186" s="88"/>
    </row>
    <row r="187" spans="2:31" x14ac:dyDescent="0.3">
      <c r="B187" s="5"/>
      <c r="C187" s="7"/>
      <c r="P187" s="88"/>
      <c r="Q187" s="88"/>
      <c r="R187" s="88"/>
      <c r="S187" s="88"/>
      <c r="T187" s="88"/>
      <c r="U187" s="88"/>
      <c r="V187" s="88"/>
      <c r="W187" s="88"/>
      <c r="X187" s="88"/>
      <c r="Y187" s="88"/>
      <c r="Z187" s="88"/>
      <c r="AA187" s="88"/>
      <c r="AB187" s="88"/>
      <c r="AC187" s="88"/>
      <c r="AD187" s="88"/>
      <c r="AE187" s="88"/>
    </row>
    <row r="188" spans="2:31" x14ac:dyDescent="0.3">
      <c r="B188" s="5"/>
      <c r="C188" s="7"/>
      <c r="P188" s="88"/>
      <c r="Q188" s="88"/>
      <c r="R188" s="88"/>
      <c r="S188" s="88"/>
      <c r="T188" s="88"/>
      <c r="U188" s="88"/>
      <c r="V188" s="88"/>
      <c r="W188" s="88"/>
      <c r="X188" s="88"/>
      <c r="Y188" s="88"/>
      <c r="Z188" s="88"/>
      <c r="AA188" s="88"/>
      <c r="AB188" s="88"/>
      <c r="AC188" s="88"/>
      <c r="AD188" s="88"/>
      <c r="AE188" s="88"/>
    </row>
    <row r="189" spans="2:31" x14ac:dyDescent="0.3">
      <c r="B189" s="5"/>
      <c r="C189" s="7"/>
      <c r="P189" s="88"/>
      <c r="Q189" s="88"/>
      <c r="R189" s="88"/>
      <c r="S189" s="88"/>
      <c r="T189" s="88"/>
      <c r="U189" s="88"/>
      <c r="V189" s="88"/>
      <c r="W189" s="88"/>
      <c r="X189" s="88"/>
      <c r="Y189" s="88"/>
      <c r="Z189" s="88"/>
      <c r="AA189" s="88"/>
      <c r="AB189" s="88"/>
      <c r="AC189" s="88"/>
      <c r="AD189" s="88"/>
      <c r="AE189" s="88"/>
    </row>
    <row r="190" spans="2:31" x14ac:dyDescent="0.3">
      <c r="B190" s="5"/>
      <c r="C190" s="7"/>
      <c r="P190" s="88"/>
      <c r="Q190" s="88"/>
      <c r="R190" s="88"/>
      <c r="S190" s="88"/>
      <c r="T190" s="88"/>
      <c r="U190" s="88"/>
      <c r="V190" s="88"/>
      <c r="W190" s="88"/>
      <c r="X190" s="88"/>
      <c r="Y190" s="88"/>
      <c r="Z190" s="88"/>
      <c r="AA190" s="88"/>
      <c r="AB190" s="88"/>
      <c r="AC190" s="88"/>
      <c r="AD190" s="88"/>
      <c r="AE190" s="88"/>
    </row>
    <row r="191" spans="2:31" x14ac:dyDescent="0.3">
      <c r="B191" s="5"/>
      <c r="C191" s="7"/>
      <c r="P191" s="88"/>
      <c r="Q191" s="88"/>
      <c r="R191" s="88"/>
      <c r="S191" s="88"/>
      <c r="T191" s="88"/>
      <c r="U191" s="88"/>
      <c r="V191" s="88"/>
      <c r="W191" s="88"/>
      <c r="X191" s="88"/>
      <c r="Y191" s="88"/>
      <c r="Z191" s="88"/>
      <c r="AA191" s="88"/>
      <c r="AB191" s="88"/>
      <c r="AC191" s="88"/>
      <c r="AD191" s="88"/>
      <c r="AE191" s="88"/>
    </row>
    <row r="192" spans="2:31" x14ac:dyDescent="0.3">
      <c r="B192" s="5"/>
      <c r="C192" s="7"/>
      <c r="P192" s="88"/>
      <c r="Q192" s="88"/>
      <c r="R192" s="88"/>
      <c r="S192" s="88"/>
      <c r="T192" s="88"/>
      <c r="U192" s="88"/>
      <c r="V192" s="88"/>
      <c r="W192" s="88"/>
      <c r="X192" s="88"/>
      <c r="Y192" s="88"/>
      <c r="Z192" s="88"/>
      <c r="AA192" s="88"/>
      <c r="AB192" s="88"/>
      <c r="AC192" s="88"/>
      <c r="AD192" s="88"/>
      <c r="AE192" s="88"/>
    </row>
    <row r="193" spans="2:31" x14ac:dyDescent="0.3">
      <c r="B193" s="5"/>
      <c r="C193" s="7"/>
      <c r="P193" s="88"/>
      <c r="Q193" s="88"/>
      <c r="R193" s="88"/>
      <c r="S193" s="88"/>
      <c r="T193" s="88"/>
      <c r="U193" s="88"/>
      <c r="V193" s="88"/>
      <c r="W193" s="88"/>
      <c r="X193" s="88"/>
      <c r="Y193" s="88"/>
      <c r="Z193" s="88"/>
      <c r="AA193" s="88"/>
      <c r="AB193" s="88"/>
      <c r="AC193" s="88"/>
      <c r="AD193" s="88"/>
      <c r="AE193" s="88"/>
    </row>
    <row r="194" spans="2:31" x14ac:dyDescent="0.3">
      <c r="B194" s="5"/>
      <c r="C194" s="7"/>
      <c r="P194" s="88"/>
      <c r="Q194" s="88"/>
      <c r="R194" s="88"/>
      <c r="S194" s="88"/>
      <c r="T194" s="88"/>
      <c r="U194" s="88"/>
      <c r="V194" s="88"/>
      <c r="W194" s="88"/>
      <c r="X194" s="88"/>
      <c r="Y194" s="88"/>
      <c r="Z194" s="88"/>
      <c r="AA194" s="88"/>
      <c r="AB194" s="88"/>
      <c r="AC194" s="88"/>
      <c r="AD194" s="88"/>
      <c r="AE194" s="88"/>
    </row>
    <row r="195" spans="2:31" x14ac:dyDescent="0.3">
      <c r="B195" s="5"/>
      <c r="C195" s="7"/>
      <c r="P195" s="88"/>
      <c r="Q195" s="88"/>
      <c r="R195" s="88"/>
      <c r="S195" s="88"/>
      <c r="T195" s="88"/>
      <c r="U195" s="88"/>
      <c r="V195" s="88"/>
      <c r="W195" s="88"/>
      <c r="X195" s="88"/>
      <c r="Y195" s="88"/>
      <c r="Z195" s="88"/>
      <c r="AA195" s="88"/>
      <c r="AB195" s="88"/>
      <c r="AC195" s="88"/>
      <c r="AD195" s="88"/>
      <c r="AE195" s="88"/>
    </row>
    <row r="196" spans="2:31" x14ac:dyDescent="0.3">
      <c r="B196" s="5"/>
      <c r="C196" s="7"/>
      <c r="P196" s="88"/>
      <c r="Q196" s="88"/>
      <c r="R196" s="88"/>
      <c r="S196" s="88"/>
      <c r="T196" s="88"/>
      <c r="U196" s="88"/>
      <c r="V196" s="88"/>
      <c r="W196" s="88"/>
      <c r="X196" s="88"/>
      <c r="Y196" s="88"/>
      <c r="Z196" s="88"/>
      <c r="AA196" s="88"/>
      <c r="AB196" s="88"/>
      <c r="AC196" s="88"/>
      <c r="AD196" s="88"/>
      <c r="AE196" s="88"/>
    </row>
    <row r="197" spans="2:31" x14ac:dyDescent="0.3">
      <c r="B197" s="5"/>
      <c r="C197" s="7"/>
      <c r="P197" s="88"/>
      <c r="Q197" s="88"/>
      <c r="R197" s="88"/>
      <c r="S197" s="88"/>
      <c r="T197" s="88"/>
      <c r="U197" s="88"/>
      <c r="V197" s="88"/>
      <c r="W197" s="88"/>
      <c r="X197" s="88"/>
      <c r="Y197" s="88"/>
      <c r="Z197" s="88"/>
      <c r="AA197" s="88"/>
      <c r="AB197" s="88"/>
      <c r="AC197" s="88"/>
      <c r="AD197" s="88"/>
      <c r="AE197" s="88"/>
    </row>
    <row r="198" spans="2:31" x14ac:dyDescent="0.3">
      <c r="B198" s="5"/>
      <c r="C198" s="7"/>
      <c r="P198" s="88"/>
      <c r="Q198" s="88"/>
      <c r="R198" s="88"/>
      <c r="S198" s="88"/>
      <c r="T198" s="88"/>
      <c r="U198" s="88"/>
      <c r="V198" s="88"/>
      <c r="W198" s="88"/>
      <c r="X198" s="88"/>
      <c r="Y198" s="88"/>
      <c r="Z198" s="88"/>
      <c r="AA198" s="88"/>
      <c r="AB198" s="88"/>
      <c r="AC198" s="88"/>
      <c r="AD198" s="88"/>
      <c r="AE198" s="88"/>
    </row>
    <row r="199" spans="2:31" x14ac:dyDescent="0.3">
      <c r="B199" s="5"/>
      <c r="C199" s="7"/>
      <c r="P199" s="88"/>
      <c r="Q199" s="88"/>
      <c r="R199" s="88"/>
      <c r="S199" s="88"/>
      <c r="T199" s="88"/>
      <c r="U199" s="88"/>
      <c r="V199" s="88"/>
      <c r="W199" s="88"/>
      <c r="X199" s="88"/>
      <c r="Y199" s="88"/>
      <c r="Z199" s="88"/>
      <c r="AA199" s="88"/>
      <c r="AB199" s="88"/>
      <c r="AC199" s="88"/>
      <c r="AD199" s="88"/>
      <c r="AE199" s="88"/>
    </row>
    <row r="200" spans="2:31" x14ac:dyDescent="0.3">
      <c r="B200" s="5"/>
      <c r="C200" s="7"/>
      <c r="P200" s="88"/>
      <c r="Q200" s="88"/>
      <c r="R200" s="88"/>
      <c r="S200" s="88"/>
      <c r="T200" s="88"/>
      <c r="U200" s="88"/>
      <c r="V200" s="88"/>
      <c r="W200" s="88"/>
      <c r="X200" s="88"/>
      <c r="Y200" s="88"/>
      <c r="Z200" s="88"/>
      <c r="AA200" s="88"/>
      <c r="AB200" s="88"/>
      <c r="AC200" s="88"/>
      <c r="AD200" s="88"/>
      <c r="AE200" s="88"/>
    </row>
    <row r="201" spans="2:31" x14ac:dyDescent="0.3">
      <c r="B201" s="5"/>
      <c r="C201" s="7"/>
      <c r="P201" s="88"/>
      <c r="Q201" s="88"/>
      <c r="R201" s="88"/>
      <c r="S201" s="88"/>
      <c r="T201" s="88"/>
      <c r="U201" s="88"/>
      <c r="V201" s="88"/>
      <c r="W201" s="88"/>
      <c r="X201" s="88"/>
      <c r="Y201" s="88"/>
      <c r="Z201" s="88"/>
      <c r="AA201" s="88"/>
      <c r="AB201" s="88"/>
      <c r="AC201" s="88"/>
      <c r="AD201" s="88"/>
      <c r="AE201" s="88"/>
    </row>
    <row r="202" spans="2:31" x14ac:dyDescent="0.3">
      <c r="B202" s="5"/>
      <c r="C202" s="7"/>
      <c r="P202" s="88"/>
      <c r="Q202" s="88"/>
      <c r="R202" s="88"/>
      <c r="S202" s="88"/>
      <c r="T202" s="88"/>
      <c r="U202" s="88"/>
      <c r="V202" s="88"/>
      <c r="W202" s="88"/>
      <c r="X202" s="88"/>
      <c r="Y202" s="88"/>
      <c r="Z202" s="88"/>
      <c r="AA202" s="88"/>
      <c r="AB202" s="88"/>
      <c r="AC202" s="88"/>
      <c r="AD202" s="88"/>
      <c r="AE202" s="88"/>
    </row>
    <row r="203" spans="2:31" x14ac:dyDescent="0.3">
      <c r="B203" s="5"/>
      <c r="C203" s="7"/>
      <c r="P203" s="88"/>
      <c r="Q203" s="88"/>
      <c r="R203" s="88"/>
      <c r="S203" s="88"/>
      <c r="T203" s="88"/>
      <c r="U203" s="88"/>
      <c r="V203" s="88"/>
      <c r="W203" s="88"/>
      <c r="X203" s="88"/>
      <c r="Y203" s="88"/>
      <c r="Z203" s="88"/>
      <c r="AA203" s="88"/>
      <c r="AB203" s="88"/>
      <c r="AC203" s="88"/>
      <c r="AD203" s="88"/>
      <c r="AE203" s="88"/>
    </row>
    <row r="204" spans="2:31" x14ac:dyDescent="0.3">
      <c r="B204" s="5"/>
      <c r="C204" s="7"/>
      <c r="P204" s="88"/>
      <c r="Q204" s="88"/>
      <c r="R204" s="88"/>
      <c r="S204" s="88"/>
      <c r="T204" s="88"/>
      <c r="U204" s="88"/>
      <c r="V204" s="88"/>
      <c r="W204" s="88"/>
      <c r="X204" s="88"/>
      <c r="Y204" s="88"/>
      <c r="Z204" s="88"/>
      <c r="AA204" s="88"/>
      <c r="AB204" s="88"/>
      <c r="AC204" s="88"/>
      <c r="AD204" s="88"/>
      <c r="AE204" s="88"/>
    </row>
    <row r="205" spans="2:31" x14ac:dyDescent="0.3">
      <c r="B205" s="5"/>
      <c r="C205" s="7"/>
      <c r="P205" s="88"/>
      <c r="Q205" s="88"/>
      <c r="R205" s="88"/>
      <c r="S205" s="88"/>
      <c r="T205" s="88"/>
      <c r="U205" s="88"/>
      <c r="V205" s="88"/>
      <c r="W205" s="88"/>
      <c r="X205" s="88"/>
      <c r="Y205" s="88"/>
      <c r="Z205" s="88"/>
      <c r="AA205" s="88"/>
      <c r="AB205" s="88"/>
      <c r="AC205" s="88"/>
      <c r="AD205" s="88"/>
      <c r="AE205" s="88"/>
    </row>
    <row r="206" spans="2:31" x14ac:dyDescent="0.3">
      <c r="B206" s="5"/>
      <c r="C206" s="7"/>
      <c r="P206" s="88"/>
      <c r="Q206" s="88"/>
      <c r="R206" s="88"/>
      <c r="S206" s="88"/>
      <c r="T206" s="88"/>
      <c r="U206" s="88"/>
      <c r="V206" s="88"/>
      <c r="W206" s="88"/>
      <c r="X206" s="88"/>
      <c r="Y206" s="88"/>
      <c r="Z206" s="88"/>
      <c r="AA206" s="88"/>
      <c r="AB206" s="88"/>
      <c r="AC206" s="88"/>
      <c r="AD206" s="88"/>
      <c r="AE206" s="88"/>
    </row>
    <row r="207" spans="2:31" x14ac:dyDescent="0.3">
      <c r="B207" s="5"/>
      <c r="C207" s="7"/>
      <c r="P207" s="88"/>
      <c r="Q207" s="88"/>
      <c r="R207" s="88"/>
      <c r="S207" s="88"/>
      <c r="T207" s="88"/>
      <c r="U207" s="88"/>
      <c r="V207" s="88"/>
      <c r="W207" s="88"/>
      <c r="X207" s="88"/>
      <c r="Y207" s="88"/>
      <c r="Z207" s="88"/>
      <c r="AA207" s="88"/>
      <c r="AB207" s="88"/>
      <c r="AC207" s="88"/>
      <c r="AD207" s="88"/>
      <c r="AE207" s="88"/>
    </row>
    <row r="208" spans="2:31" x14ac:dyDescent="0.3">
      <c r="B208" s="5"/>
      <c r="C208" s="7"/>
      <c r="P208" s="88"/>
      <c r="Q208" s="88"/>
      <c r="R208" s="88"/>
      <c r="S208" s="88"/>
      <c r="T208" s="88"/>
      <c r="U208" s="88"/>
      <c r="V208" s="88"/>
      <c r="W208" s="88"/>
      <c r="X208" s="88"/>
      <c r="Y208" s="88"/>
      <c r="Z208" s="88"/>
      <c r="AA208" s="88"/>
      <c r="AB208" s="88"/>
      <c r="AC208" s="88"/>
      <c r="AD208" s="88"/>
      <c r="AE208" s="88"/>
    </row>
    <row r="209" spans="2:31" x14ac:dyDescent="0.3">
      <c r="B209" s="5"/>
      <c r="C209" s="7"/>
      <c r="P209" s="88"/>
      <c r="Q209" s="88"/>
      <c r="R209" s="88"/>
      <c r="S209" s="88"/>
      <c r="T209" s="88"/>
      <c r="U209" s="88"/>
      <c r="V209" s="88"/>
      <c r="W209" s="88"/>
      <c r="X209" s="88"/>
      <c r="Y209" s="88"/>
      <c r="Z209" s="88"/>
      <c r="AA209" s="88"/>
      <c r="AB209" s="88"/>
      <c r="AC209" s="88"/>
      <c r="AD209" s="88"/>
      <c r="AE209" s="88"/>
    </row>
    <row r="210" spans="2:31" x14ac:dyDescent="0.3">
      <c r="B210" s="5"/>
      <c r="C210" s="7"/>
      <c r="P210" s="88"/>
      <c r="Q210" s="88"/>
      <c r="R210" s="88"/>
      <c r="S210" s="88"/>
      <c r="T210" s="88"/>
      <c r="U210" s="88"/>
      <c r="V210" s="88"/>
      <c r="W210" s="88"/>
      <c r="X210" s="88"/>
      <c r="Y210" s="88"/>
      <c r="Z210" s="88"/>
      <c r="AA210" s="88"/>
      <c r="AB210" s="88"/>
      <c r="AC210" s="88"/>
      <c r="AD210" s="88"/>
      <c r="AE210" s="88"/>
    </row>
    <row r="211" spans="2:31" x14ac:dyDescent="0.3">
      <c r="B211" s="5"/>
      <c r="C211" s="7"/>
      <c r="P211" s="88"/>
      <c r="Q211" s="88"/>
      <c r="R211" s="88"/>
      <c r="S211" s="88"/>
      <c r="T211" s="88"/>
      <c r="U211" s="88"/>
      <c r="V211" s="88"/>
      <c r="W211" s="88"/>
      <c r="X211" s="88"/>
      <c r="Y211" s="88"/>
      <c r="Z211" s="88"/>
      <c r="AA211" s="88"/>
      <c r="AB211" s="88"/>
      <c r="AC211" s="88"/>
      <c r="AD211" s="88"/>
      <c r="AE211" s="88"/>
    </row>
    <row r="212" spans="2:31" x14ac:dyDescent="0.3">
      <c r="B212" s="5"/>
      <c r="C212" s="7"/>
      <c r="P212" s="88"/>
      <c r="Q212" s="88"/>
      <c r="R212" s="88"/>
      <c r="S212" s="88"/>
      <c r="T212" s="88"/>
      <c r="U212" s="88"/>
      <c r="V212" s="88"/>
      <c r="W212" s="88"/>
      <c r="X212" s="88"/>
      <c r="Y212" s="88"/>
      <c r="Z212" s="88"/>
      <c r="AA212" s="88"/>
      <c r="AB212" s="88"/>
      <c r="AC212" s="88"/>
      <c r="AD212" s="88"/>
      <c r="AE212" s="88"/>
    </row>
    <row r="213" spans="2:31" x14ac:dyDescent="0.3">
      <c r="B213" s="5"/>
      <c r="C213" s="7"/>
      <c r="P213" s="88"/>
      <c r="Q213" s="88"/>
      <c r="R213" s="88"/>
      <c r="S213" s="88"/>
      <c r="T213" s="88"/>
      <c r="U213" s="88"/>
      <c r="V213" s="88"/>
      <c r="W213" s="88"/>
      <c r="X213" s="88"/>
      <c r="Y213" s="88"/>
      <c r="Z213" s="88"/>
      <c r="AA213" s="88"/>
      <c r="AB213" s="88"/>
      <c r="AC213" s="88"/>
      <c r="AD213" s="88"/>
      <c r="AE213" s="88"/>
    </row>
    <row r="214" spans="2:31" x14ac:dyDescent="0.3">
      <c r="B214" s="5"/>
      <c r="C214" s="7"/>
      <c r="P214" s="88"/>
      <c r="Q214" s="88"/>
      <c r="R214" s="88"/>
      <c r="S214" s="88"/>
      <c r="T214" s="88"/>
      <c r="U214" s="88"/>
      <c r="V214" s="88"/>
      <c r="W214" s="88"/>
      <c r="X214" s="88"/>
      <c r="Y214" s="88"/>
      <c r="Z214" s="88"/>
      <c r="AA214" s="88"/>
      <c r="AB214" s="88"/>
      <c r="AC214" s="88"/>
      <c r="AD214" s="88"/>
      <c r="AE214" s="88"/>
    </row>
    <row r="215" spans="2:31" x14ac:dyDescent="0.3">
      <c r="B215" s="5"/>
      <c r="C215" s="7"/>
      <c r="P215" s="88"/>
      <c r="Q215" s="88"/>
      <c r="R215" s="88"/>
      <c r="S215" s="88"/>
      <c r="T215" s="88"/>
      <c r="U215" s="88"/>
      <c r="V215" s="88"/>
      <c r="W215" s="88"/>
      <c r="X215" s="88"/>
      <c r="Y215" s="88"/>
      <c r="Z215" s="88"/>
      <c r="AA215" s="88"/>
      <c r="AB215" s="88"/>
      <c r="AC215" s="88"/>
      <c r="AD215" s="88"/>
      <c r="AE215" s="88"/>
    </row>
    <row r="216" spans="2:31" x14ac:dyDescent="0.3">
      <c r="B216" s="5"/>
      <c r="C216" s="7"/>
      <c r="P216" s="88"/>
      <c r="Q216" s="88"/>
      <c r="R216" s="88"/>
      <c r="S216" s="88"/>
      <c r="T216" s="88"/>
      <c r="U216" s="88"/>
      <c r="V216" s="88"/>
      <c r="W216" s="88"/>
      <c r="X216" s="88"/>
      <c r="Y216" s="88"/>
      <c r="Z216" s="88"/>
      <c r="AA216" s="88"/>
      <c r="AB216" s="88"/>
      <c r="AC216" s="88"/>
      <c r="AD216" s="88"/>
      <c r="AE216" s="88"/>
    </row>
    <row r="217" spans="2:31" x14ac:dyDescent="0.3">
      <c r="B217" s="5"/>
      <c r="C217" s="7"/>
      <c r="P217" s="88"/>
      <c r="Q217" s="88"/>
      <c r="R217" s="88"/>
      <c r="S217" s="88"/>
      <c r="T217" s="88"/>
      <c r="U217" s="88"/>
      <c r="V217" s="88"/>
      <c r="W217" s="88"/>
      <c r="X217" s="88"/>
      <c r="Y217" s="88"/>
      <c r="Z217" s="88"/>
      <c r="AA217" s="88"/>
      <c r="AB217" s="88"/>
      <c r="AC217" s="88"/>
      <c r="AD217" s="88"/>
      <c r="AE217" s="88"/>
    </row>
    <row r="218" spans="2:31" x14ac:dyDescent="0.3">
      <c r="B218" s="5"/>
      <c r="C218" s="7"/>
      <c r="P218" s="88"/>
      <c r="Q218" s="88"/>
      <c r="R218" s="88"/>
      <c r="S218" s="88"/>
      <c r="T218" s="88"/>
      <c r="U218" s="88"/>
      <c r="V218" s="88"/>
      <c r="W218" s="88"/>
      <c r="X218" s="88"/>
      <c r="Y218" s="88"/>
      <c r="Z218" s="88"/>
      <c r="AA218" s="88"/>
      <c r="AB218" s="88"/>
      <c r="AC218" s="88"/>
      <c r="AD218" s="88"/>
      <c r="AE218" s="88"/>
    </row>
    <row r="219" spans="2:31" x14ac:dyDescent="0.3">
      <c r="B219" s="5"/>
      <c r="C219" s="7"/>
      <c r="P219" s="88"/>
      <c r="Q219" s="88"/>
      <c r="R219" s="88"/>
      <c r="S219" s="88"/>
      <c r="T219" s="88"/>
      <c r="U219" s="88"/>
      <c r="V219" s="88"/>
      <c r="W219" s="88"/>
      <c r="X219" s="88"/>
      <c r="Y219" s="88"/>
      <c r="Z219" s="88"/>
      <c r="AA219" s="88"/>
      <c r="AB219" s="88"/>
      <c r="AC219" s="88"/>
      <c r="AD219" s="88"/>
      <c r="AE219" s="88"/>
    </row>
    <row r="220" spans="2:31" x14ac:dyDescent="0.3">
      <c r="B220" s="5"/>
      <c r="C220" s="7"/>
      <c r="P220" s="88"/>
      <c r="Q220" s="88"/>
      <c r="R220" s="88"/>
      <c r="S220" s="88"/>
      <c r="T220" s="88"/>
      <c r="U220" s="88"/>
      <c r="V220" s="88"/>
      <c r="W220" s="88"/>
      <c r="X220" s="88"/>
      <c r="Y220" s="88"/>
      <c r="Z220" s="88"/>
      <c r="AA220" s="88"/>
      <c r="AB220" s="88"/>
      <c r="AC220" s="88"/>
      <c r="AD220" s="88"/>
      <c r="AE220" s="88"/>
    </row>
    <row r="221" spans="2:31" x14ac:dyDescent="0.3">
      <c r="B221" s="5"/>
      <c r="C221" s="7"/>
      <c r="P221" s="88"/>
      <c r="Q221" s="88"/>
      <c r="R221" s="88"/>
      <c r="S221" s="88"/>
      <c r="T221" s="88"/>
      <c r="U221" s="88"/>
      <c r="V221" s="88"/>
      <c r="W221" s="88"/>
      <c r="X221" s="88"/>
      <c r="Y221" s="88"/>
      <c r="Z221" s="88"/>
      <c r="AA221" s="88"/>
      <c r="AB221" s="88"/>
      <c r="AC221" s="88"/>
      <c r="AD221" s="88"/>
      <c r="AE221" s="88"/>
    </row>
    <row r="222" spans="2:31" x14ac:dyDescent="0.3">
      <c r="B222" s="5"/>
      <c r="C222" s="7"/>
      <c r="P222" s="88"/>
      <c r="Q222" s="88"/>
      <c r="R222" s="88"/>
      <c r="S222" s="88"/>
      <c r="T222" s="88"/>
      <c r="U222" s="88"/>
      <c r="V222" s="88"/>
      <c r="W222" s="88"/>
      <c r="X222" s="88"/>
      <c r="Y222" s="88"/>
      <c r="Z222" s="88"/>
      <c r="AA222" s="88"/>
      <c r="AB222" s="88"/>
      <c r="AC222" s="88"/>
      <c r="AD222" s="88"/>
      <c r="AE222" s="88"/>
    </row>
    <row r="223" spans="2:31" x14ac:dyDescent="0.3">
      <c r="B223" s="5"/>
      <c r="C223" s="7"/>
      <c r="P223" s="88"/>
      <c r="Q223" s="88"/>
      <c r="R223" s="88"/>
      <c r="S223" s="88"/>
      <c r="T223" s="88"/>
      <c r="U223" s="88"/>
      <c r="V223" s="88"/>
      <c r="W223" s="88"/>
      <c r="X223" s="88"/>
      <c r="Y223" s="88"/>
      <c r="Z223" s="88"/>
      <c r="AA223" s="88"/>
      <c r="AB223" s="88"/>
      <c r="AC223" s="88"/>
      <c r="AD223" s="88"/>
      <c r="AE223" s="88"/>
    </row>
    <row r="224" spans="2:31" x14ac:dyDescent="0.3">
      <c r="B224" s="5"/>
      <c r="C224" s="7"/>
      <c r="P224" s="88"/>
      <c r="Q224" s="88"/>
      <c r="R224" s="88"/>
      <c r="S224" s="88"/>
      <c r="T224" s="88"/>
      <c r="U224" s="88"/>
      <c r="V224" s="88"/>
      <c r="W224" s="88"/>
      <c r="X224" s="88"/>
      <c r="Y224" s="88"/>
      <c r="Z224" s="88"/>
      <c r="AA224" s="88"/>
      <c r="AB224" s="88"/>
      <c r="AC224" s="88"/>
      <c r="AD224" s="88"/>
      <c r="AE224" s="88"/>
    </row>
    <row r="225" spans="2:31" x14ac:dyDescent="0.3">
      <c r="B225" s="5"/>
      <c r="C225" s="7"/>
      <c r="P225" s="88"/>
      <c r="Q225" s="88"/>
      <c r="R225" s="88"/>
      <c r="S225" s="88"/>
      <c r="T225" s="88"/>
      <c r="U225" s="88"/>
      <c r="V225" s="88"/>
      <c r="W225" s="88"/>
      <c r="X225" s="88"/>
      <c r="Y225" s="88"/>
      <c r="Z225" s="88"/>
      <c r="AA225" s="88"/>
      <c r="AB225" s="88"/>
      <c r="AC225" s="88"/>
      <c r="AD225" s="88"/>
      <c r="AE225" s="88"/>
    </row>
    <row r="226" spans="2:31" x14ac:dyDescent="0.3">
      <c r="B226" s="5"/>
      <c r="C226" s="7"/>
      <c r="P226" s="88"/>
      <c r="Q226" s="88"/>
      <c r="R226" s="88"/>
      <c r="S226" s="88"/>
      <c r="T226" s="88"/>
      <c r="U226" s="88"/>
      <c r="V226" s="88"/>
      <c r="W226" s="88"/>
      <c r="X226" s="88"/>
      <c r="Y226" s="88"/>
      <c r="Z226" s="88"/>
      <c r="AA226" s="88"/>
      <c r="AB226" s="88"/>
      <c r="AC226" s="88"/>
      <c r="AD226" s="88"/>
      <c r="AE226" s="88"/>
    </row>
    <row r="227" spans="2:31" x14ac:dyDescent="0.3">
      <c r="B227" s="5"/>
      <c r="C227" s="7"/>
      <c r="P227" s="88"/>
      <c r="Q227" s="88"/>
      <c r="R227" s="88"/>
      <c r="S227" s="88"/>
      <c r="T227" s="88"/>
      <c r="U227" s="88"/>
      <c r="V227" s="88"/>
      <c r="W227" s="88"/>
      <c r="X227" s="88"/>
      <c r="Y227" s="88"/>
      <c r="Z227" s="88"/>
      <c r="AA227" s="88"/>
      <c r="AB227" s="88"/>
      <c r="AC227" s="88"/>
      <c r="AD227" s="88"/>
      <c r="AE227" s="88"/>
    </row>
    <row r="228" spans="2:31" x14ac:dyDescent="0.3">
      <c r="B228" s="5"/>
      <c r="C228" s="7"/>
      <c r="P228" s="88"/>
      <c r="Q228" s="88"/>
      <c r="R228" s="88"/>
      <c r="S228" s="88"/>
      <c r="T228" s="88"/>
      <c r="U228" s="88"/>
      <c r="V228" s="88"/>
      <c r="W228" s="88"/>
      <c r="X228" s="88"/>
      <c r="Y228" s="88"/>
      <c r="Z228" s="88"/>
      <c r="AA228" s="88"/>
      <c r="AB228" s="88"/>
      <c r="AC228" s="88"/>
      <c r="AD228" s="88"/>
      <c r="AE228" s="88"/>
    </row>
    <row r="229" spans="2:31" x14ac:dyDescent="0.3">
      <c r="B229" s="5"/>
      <c r="C229" s="7"/>
      <c r="P229" s="88"/>
      <c r="Q229" s="88"/>
      <c r="R229" s="88"/>
      <c r="S229" s="88"/>
      <c r="T229" s="88"/>
      <c r="U229" s="88"/>
      <c r="V229" s="88"/>
      <c r="W229" s="88"/>
      <c r="X229" s="88"/>
      <c r="Y229" s="88"/>
      <c r="Z229" s="88"/>
      <c r="AA229" s="88"/>
      <c r="AB229" s="88"/>
      <c r="AC229" s="88"/>
      <c r="AD229" s="88"/>
      <c r="AE229" s="88"/>
    </row>
    <row r="230" spans="2:31" x14ac:dyDescent="0.3">
      <c r="B230" s="5"/>
      <c r="C230" s="7"/>
      <c r="P230" s="88"/>
      <c r="Q230" s="88"/>
      <c r="R230" s="88"/>
      <c r="S230" s="88"/>
      <c r="T230" s="88"/>
      <c r="U230" s="88"/>
      <c r="V230" s="88"/>
      <c r="W230" s="88"/>
      <c r="X230" s="88"/>
      <c r="Y230" s="88"/>
      <c r="Z230" s="88"/>
      <c r="AA230" s="88"/>
      <c r="AB230" s="88"/>
      <c r="AC230" s="88"/>
      <c r="AD230" s="88"/>
      <c r="AE230" s="88"/>
    </row>
    <row r="231" spans="2:31" x14ac:dyDescent="0.3">
      <c r="B231" s="5"/>
      <c r="C231" s="7"/>
      <c r="P231" s="88"/>
      <c r="Q231" s="88"/>
      <c r="R231" s="88"/>
      <c r="S231" s="88"/>
      <c r="T231" s="88"/>
      <c r="U231" s="88"/>
      <c r="V231" s="88"/>
      <c r="W231" s="88"/>
      <c r="X231" s="88"/>
      <c r="Y231" s="88"/>
      <c r="Z231" s="88"/>
      <c r="AA231" s="88"/>
      <c r="AB231" s="88"/>
      <c r="AC231" s="88"/>
      <c r="AD231" s="88"/>
      <c r="AE231" s="88"/>
    </row>
    <row r="232" spans="2:31" x14ac:dyDescent="0.3">
      <c r="B232" s="5"/>
      <c r="C232" s="7"/>
      <c r="P232" s="88"/>
      <c r="Q232" s="88"/>
      <c r="R232" s="88"/>
      <c r="S232" s="88"/>
      <c r="T232" s="88"/>
      <c r="U232" s="88"/>
      <c r="V232" s="88"/>
      <c r="W232" s="88"/>
      <c r="X232" s="88"/>
      <c r="Y232" s="88"/>
      <c r="Z232" s="88"/>
      <c r="AA232" s="88"/>
      <c r="AB232" s="88"/>
      <c r="AC232" s="88"/>
      <c r="AD232" s="88"/>
      <c r="AE232" s="88"/>
    </row>
    <row r="233" spans="2:31" x14ac:dyDescent="0.3">
      <c r="B233" s="5"/>
      <c r="C233" s="7"/>
      <c r="P233" s="88"/>
      <c r="Q233" s="88"/>
      <c r="R233" s="88"/>
      <c r="S233" s="88"/>
      <c r="T233" s="88"/>
      <c r="U233" s="88"/>
      <c r="V233" s="88"/>
      <c r="W233" s="88"/>
      <c r="X233" s="88"/>
      <c r="Y233" s="88"/>
      <c r="Z233" s="88"/>
      <c r="AA233" s="88"/>
      <c r="AB233" s="88"/>
      <c r="AC233" s="88"/>
      <c r="AD233" s="88"/>
      <c r="AE233" s="88"/>
    </row>
    <row r="234" spans="2:31" x14ac:dyDescent="0.3">
      <c r="B234" s="5"/>
      <c r="C234" s="7"/>
      <c r="P234" s="88"/>
      <c r="Q234" s="88"/>
      <c r="R234" s="88"/>
      <c r="S234" s="88"/>
      <c r="T234" s="88"/>
      <c r="U234" s="88"/>
      <c r="V234" s="88"/>
      <c r="W234" s="88"/>
      <c r="X234" s="88"/>
      <c r="Y234" s="88"/>
      <c r="Z234" s="88"/>
      <c r="AA234" s="88"/>
      <c r="AB234" s="88"/>
      <c r="AC234" s="88"/>
      <c r="AD234" s="88"/>
      <c r="AE234" s="88"/>
    </row>
    <row r="235" spans="2:31" x14ac:dyDescent="0.3">
      <c r="B235" s="5"/>
      <c r="C235" s="7"/>
      <c r="P235" s="88"/>
      <c r="Q235" s="88"/>
      <c r="R235" s="88"/>
      <c r="S235" s="88"/>
      <c r="T235" s="88"/>
      <c r="U235" s="88"/>
      <c r="V235" s="88"/>
      <c r="W235" s="88"/>
      <c r="X235" s="88"/>
      <c r="Y235" s="88"/>
      <c r="Z235" s="88"/>
      <c r="AA235" s="88"/>
      <c r="AB235" s="88"/>
      <c r="AC235" s="88"/>
      <c r="AD235" s="88"/>
      <c r="AE235" s="88"/>
    </row>
    <row r="236" spans="2:31" x14ac:dyDescent="0.3">
      <c r="B236" s="5"/>
      <c r="C236" s="7"/>
      <c r="P236" s="88"/>
      <c r="Q236" s="88"/>
      <c r="R236" s="88"/>
      <c r="S236" s="88"/>
      <c r="T236" s="88"/>
      <c r="U236" s="88"/>
      <c r="V236" s="88"/>
      <c r="W236" s="88"/>
      <c r="X236" s="88"/>
      <c r="Y236" s="88"/>
      <c r="Z236" s="88"/>
      <c r="AA236" s="88"/>
      <c r="AB236" s="88"/>
      <c r="AC236" s="88"/>
      <c r="AD236" s="88"/>
      <c r="AE236" s="88"/>
    </row>
    <row r="237" spans="2:31" x14ac:dyDescent="0.3">
      <c r="B237" s="5"/>
      <c r="C237" s="7"/>
      <c r="P237" s="88"/>
      <c r="Q237" s="88"/>
      <c r="R237" s="88"/>
      <c r="S237" s="88"/>
      <c r="T237" s="88"/>
      <c r="U237" s="88"/>
      <c r="V237" s="88"/>
      <c r="W237" s="88"/>
      <c r="X237" s="88"/>
      <c r="Y237" s="88"/>
      <c r="Z237" s="88"/>
      <c r="AA237" s="88"/>
      <c r="AB237" s="88"/>
      <c r="AC237" s="88"/>
      <c r="AD237" s="88"/>
      <c r="AE237" s="88"/>
    </row>
    <row r="238" spans="2:31" x14ac:dyDescent="0.3">
      <c r="B238" s="5"/>
      <c r="C238" s="7"/>
      <c r="P238" s="88"/>
      <c r="Q238" s="88"/>
      <c r="R238" s="88"/>
      <c r="S238" s="88"/>
      <c r="T238" s="88"/>
      <c r="U238" s="88"/>
      <c r="V238" s="88"/>
      <c r="W238" s="88"/>
      <c r="X238" s="88"/>
      <c r="Y238" s="88"/>
      <c r="Z238" s="88"/>
      <c r="AA238" s="88"/>
      <c r="AB238" s="88"/>
      <c r="AC238" s="88"/>
      <c r="AD238" s="88"/>
      <c r="AE238" s="88"/>
    </row>
    <row r="239" spans="2:31" x14ac:dyDescent="0.3">
      <c r="B239" s="5"/>
      <c r="C239" s="7"/>
      <c r="P239" s="88"/>
      <c r="Q239" s="88"/>
      <c r="R239" s="88"/>
      <c r="S239" s="88"/>
      <c r="T239" s="88"/>
      <c r="U239" s="88"/>
      <c r="V239" s="88"/>
      <c r="W239" s="88"/>
      <c r="X239" s="88"/>
      <c r="Y239" s="88"/>
      <c r="Z239" s="88"/>
      <c r="AA239" s="88"/>
      <c r="AB239" s="88"/>
      <c r="AC239" s="88"/>
      <c r="AD239" s="88"/>
      <c r="AE239" s="88"/>
    </row>
    <row r="240" spans="2:31" x14ac:dyDescent="0.3">
      <c r="B240" s="5"/>
      <c r="C240" s="7"/>
      <c r="P240" s="88"/>
      <c r="Q240" s="88"/>
      <c r="R240" s="88"/>
      <c r="S240" s="88"/>
      <c r="T240" s="88"/>
      <c r="U240" s="88"/>
      <c r="V240" s="88"/>
      <c r="W240" s="88"/>
      <c r="X240" s="88"/>
      <c r="Y240" s="88"/>
      <c r="Z240" s="88"/>
      <c r="AA240" s="88"/>
      <c r="AB240" s="88"/>
      <c r="AC240" s="88"/>
      <c r="AD240" s="88"/>
      <c r="AE240" s="88"/>
    </row>
    <row r="241" spans="2:31" x14ac:dyDescent="0.3">
      <c r="B241" s="5"/>
      <c r="C241" s="7"/>
      <c r="P241" s="88"/>
      <c r="Q241" s="88"/>
      <c r="R241" s="88"/>
      <c r="S241" s="88"/>
      <c r="T241" s="88"/>
      <c r="U241" s="88"/>
      <c r="V241" s="88"/>
      <c r="W241" s="88"/>
      <c r="X241" s="88"/>
      <c r="Y241" s="88"/>
      <c r="Z241" s="88"/>
      <c r="AA241" s="88"/>
      <c r="AB241" s="88"/>
      <c r="AC241" s="88"/>
      <c r="AD241" s="88"/>
      <c r="AE241" s="88"/>
    </row>
    <row r="242" spans="2:31" x14ac:dyDescent="0.3">
      <c r="B242" s="5"/>
      <c r="C242" s="7"/>
      <c r="P242" s="88"/>
      <c r="Q242" s="88"/>
      <c r="R242" s="88"/>
      <c r="S242" s="88"/>
      <c r="T242" s="88"/>
      <c r="U242" s="88"/>
      <c r="V242" s="88"/>
      <c r="W242" s="88"/>
      <c r="X242" s="88"/>
      <c r="Y242" s="88"/>
      <c r="Z242" s="88"/>
      <c r="AA242" s="88"/>
      <c r="AB242" s="88"/>
      <c r="AC242" s="88"/>
      <c r="AD242" s="88"/>
      <c r="AE242" s="88"/>
    </row>
    <row r="243" spans="2:31" x14ac:dyDescent="0.3">
      <c r="B243" s="5"/>
      <c r="C243" s="7"/>
      <c r="P243" s="88"/>
      <c r="Q243" s="88"/>
      <c r="R243" s="88"/>
      <c r="S243" s="88"/>
      <c r="T243" s="88"/>
      <c r="U243" s="88"/>
      <c r="V243" s="88"/>
      <c r="W243" s="88"/>
      <c r="X243" s="88"/>
      <c r="Y243" s="88"/>
      <c r="Z243" s="88"/>
      <c r="AA243" s="88"/>
      <c r="AB243" s="88"/>
      <c r="AC243" s="88"/>
      <c r="AD243" s="88"/>
      <c r="AE243" s="88"/>
    </row>
    <row r="244" spans="2:31" x14ac:dyDescent="0.3">
      <c r="B244" s="5"/>
      <c r="C244" s="7"/>
      <c r="P244" s="88"/>
      <c r="Q244" s="88"/>
      <c r="R244" s="88"/>
      <c r="S244" s="88"/>
      <c r="T244" s="88"/>
      <c r="U244" s="88"/>
      <c r="V244" s="88"/>
      <c r="W244" s="88"/>
      <c r="X244" s="88"/>
      <c r="Y244" s="88"/>
      <c r="Z244" s="88"/>
      <c r="AA244" s="88"/>
      <c r="AB244" s="88"/>
      <c r="AC244" s="88"/>
      <c r="AD244" s="88"/>
      <c r="AE244" s="88"/>
    </row>
    <row r="245" spans="2:31" x14ac:dyDescent="0.3">
      <c r="B245" s="5"/>
      <c r="C245" s="7"/>
      <c r="P245" s="88"/>
      <c r="Q245" s="88"/>
      <c r="R245" s="88"/>
      <c r="S245" s="88"/>
      <c r="T245" s="88"/>
      <c r="U245" s="88"/>
      <c r="V245" s="88"/>
      <c r="W245" s="88"/>
      <c r="X245" s="88"/>
      <c r="Y245" s="88"/>
      <c r="Z245" s="88"/>
      <c r="AA245" s="88"/>
      <c r="AB245" s="88"/>
      <c r="AC245" s="88"/>
      <c r="AD245" s="88"/>
      <c r="AE245" s="88"/>
    </row>
    <row r="246" spans="2:31" x14ac:dyDescent="0.3">
      <c r="B246" s="5"/>
      <c r="C246" s="7"/>
      <c r="P246" s="88"/>
      <c r="Q246" s="88"/>
      <c r="R246" s="88"/>
      <c r="S246" s="88"/>
      <c r="T246" s="88"/>
      <c r="U246" s="88"/>
      <c r="V246" s="88"/>
      <c r="W246" s="88"/>
      <c r="X246" s="88"/>
      <c r="Y246" s="88"/>
      <c r="Z246" s="88"/>
      <c r="AA246" s="88"/>
      <c r="AB246" s="88"/>
      <c r="AC246" s="88"/>
      <c r="AD246" s="88"/>
      <c r="AE246" s="88"/>
    </row>
    <row r="247" spans="2:31" x14ac:dyDescent="0.3">
      <c r="B247" s="5"/>
      <c r="C247" s="7"/>
      <c r="P247" s="88"/>
      <c r="Q247" s="88"/>
      <c r="R247" s="88"/>
      <c r="S247" s="88"/>
      <c r="T247" s="88"/>
      <c r="U247" s="88"/>
      <c r="V247" s="88"/>
      <c r="W247" s="88"/>
      <c r="X247" s="88"/>
      <c r="Y247" s="88"/>
      <c r="Z247" s="88"/>
      <c r="AA247" s="88"/>
      <c r="AB247" s="88"/>
      <c r="AC247" s="88"/>
      <c r="AD247" s="88"/>
      <c r="AE247" s="88"/>
    </row>
    <row r="248" spans="2:31" x14ac:dyDescent="0.3">
      <c r="B248" s="5"/>
      <c r="C248" s="7"/>
      <c r="P248" s="88"/>
      <c r="Q248" s="88"/>
      <c r="R248" s="88"/>
      <c r="S248" s="88"/>
      <c r="T248" s="88"/>
      <c r="U248" s="88"/>
      <c r="V248" s="88"/>
      <c r="W248" s="88"/>
      <c r="X248" s="88"/>
      <c r="Y248" s="88"/>
      <c r="Z248" s="88"/>
      <c r="AA248" s="88"/>
      <c r="AB248" s="88"/>
      <c r="AC248" s="88"/>
      <c r="AD248" s="88"/>
      <c r="AE248" s="88"/>
    </row>
    <row r="249" spans="2:31" x14ac:dyDescent="0.3">
      <c r="B249" s="5"/>
      <c r="C249" s="7"/>
      <c r="P249" s="88"/>
      <c r="Q249" s="88"/>
      <c r="R249" s="88"/>
      <c r="S249" s="88"/>
      <c r="T249" s="88"/>
      <c r="U249" s="88"/>
      <c r="V249" s="88"/>
      <c r="W249" s="88"/>
      <c r="X249" s="88"/>
      <c r="Y249" s="88"/>
      <c r="Z249" s="88"/>
      <c r="AA249" s="88"/>
      <c r="AB249" s="88"/>
      <c r="AC249" s="88"/>
      <c r="AD249" s="88"/>
      <c r="AE249" s="88"/>
    </row>
    <row r="250" spans="2:31" x14ac:dyDescent="0.3">
      <c r="B250" s="5"/>
      <c r="C250" s="7"/>
      <c r="P250" s="88"/>
      <c r="Q250" s="88"/>
      <c r="R250" s="88"/>
      <c r="S250" s="88"/>
      <c r="T250" s="88"/>
      <c r="U250" s="88"/>
      <c r="V250" s="88"/>
      <c r="W250" s="88"/>
      <c r="X250" s="88"/>
      <c r="Y250" s="88"/>
      <c r="Z250" s="88"/>
      <c r="AA250" s="88"/>
      <c r="AB250" s="88"/>
      <c r="AC250" s="88"/>
      <c r="AD250" s="88"/>
      <c r="AE250" s="88"/>
    </row>
    <row r="251" spans="2:31" x14ac:dyDescent="0.3">
      <c r="B251" s="5"/>
      <c r="C251" s="7"/>
      <c r="P251" s="88"/>
      <c r="Q251" s="88"/>
      <c r="R251" s="88"/>
      <c r="S251" s="88"/>
      <c r="T251" s="88"/>
      <c r="U251" s="88"/>
      <c r="V251" s="88"/>
      <c r="W251" s="88"/>
      <c r="X251" s="88"/>
      <c r="Y251" s="88"/>
      <c r="Z251" s="88"/>
      <c r="AA251" s="88"/>
      <c r="AB251" s="88"/>
      <c r="AC251" s="88"/>
      <c r="AD251" s="88"/>
      <c r="AE251" s="88"/>
    </row>
    <row r="252" spans="2:31" x14ac:dyDescent="0.3">
      <c r="B252" s="5"/>
      <c r="C252" s="7"/>
      <c r="P252" s="88"/>
      <c r="Q252" s="88"/>
      <c r="R252" s="88"/>
      <c r="S252" s="88"/>
      <c r="T252" s="88"/>
      <c r="U252" s="88"/>
      <c r="V252" s="88"/>
      <c r="W252" s="88"/>
      <c r="X252" s="88"/>
      <c r="Y252" s="88"/>
      <c r="Z252" s="88"/>
      <c r="AA252" s="88"/>
      <c r="AB252" s="88"/>
      <c r="AC252" s="88"/>
      <c r="AD252" s="88"/>
      <c r="AE252" s="88"/>
    </row>
    <row r="253" spans="2:31" x14ac:dyDescent="0.3">
      <c r="B253" s="5"/>
      <c r="C253" s="7"/>
      <c r="P253" s="88"/>
      <c r="Q253" s="88"/>
      <c r="R253" s="88"/>
      <c r="S253" s="88"/>
      <c r="T253" s="88"/>
      <c r="U253" s="88"/>
      <c r="V253" s="88"/>
      <c r="W253" s="88"/>
      <c r="X253" s="88"/>
      <c r="Y253" s="88"/>
      <c r="Z253" s="88"/>
      <c r="AA253" s="88"/>
      <c r="AB253" s="88"/>
      <c r="AC253" s="88"/>
      <c r="AD253" s="88"/>
      <c r="AE253" s="88"/>
    </row>
    <row r="254" spans="2:31" x14ac:dyDescent="0.3">
      <c r="B254" s="5"/>
      <c r="C254" s="7"/>
      <c r="P254" s="88"/>
      <c r="Q254" s="88"/>
      <c r="R254" s="88"/>
      <c r="S254" s="88"/>
      <c r="T254" s="88"/>
      <c r="U254" s="88"/>
      <c r="V254" s="88"/>
      <c r="W254" s="88"/>
      <c r="X254" s="88"/>
      <c r="Y254" s="88"/>
      <c r="Z254" s="88"/>
      <c r="AA254" s="88"/>
      <c r="AB254" s="88"/>
      <c r="AC254" s="88"/>
      <c r="AD254" s="88"/>
      <c r="AE254" s="88"/>
    </row>
    <row r="255" spans="2:31" x14ac:dyDescent="0.3">
      <c r="B255" s="5"/>
      <c r="C255" s="7"/>
      <c r="P255" s="88"/>
      <c r="Q255" s="88"/>
      <c r="R255" s="88"/>
      <c r="S255" s="88"/>
      <c r="T255" s="88"/>
      <c r="U255" s="88"/>
      <c r="V255" s="88"/>
      <c r="W255" s="88"/>
      <c r="X255" s="88"/>
      <c r="Y255" s="88"/>
      <c r="Z255" s="88"/>
      <c r="AA255" s="88"/>
      <c r="AB255" s="88"/>
      <c r="AC255" s="88"/>
      <c r="AD255" s="88"/>
      <c r="AE255" s="88"/>
    </row>
    <row r="256" spans="2:31" x14ac:dyDescent="0.3">
      <c r="B256" s="5"/>
      <c r="C256" s="7"/>
      <c r="P256" s="88"/>
      <c r="Q256" s="88"/>
      <c r="R256" s="88"/>
      <c r="S256" s="88"/>
      <c r="T256" s="88"/>
      <c r="U256" s="88"/>
      <c r="V256" s="88"/>
      <c r="W256" s="88"/>
      <c r="X256" s="88"/>
      <c r="Y256" s="88"/>
      <c r="Z256" s="88"/>
      <c r="AA256" s="88"/>
      <c r="AB256" s="88"/>
      <c r="AC256" s="88"/>
      <c r="AD256" s="88"/>
      <c r="AE256" s="88"/>
    </row>
    <row r="257" spans="2:31" x14ac:dyDescent="0.3">
      <c r="B257" s="5"/>
      <c r="C257" s="7"/>
      <c r="P257" s="88"/>
      <c r="Q257" s="88"/>
      <c r="R257" s="88"/>
      <c r="S257" s="88"/>
      <c r="T257" s="88"/>
      <c r="U257" s="88"/>
      <c r="V257" s="88"/>
      <c r="W257" s="88"/>
      <c r="X257" s="88"/>
      <c r="Y257" s="88"/>
      <c r="Z257" s="88"/>
      <c r="AA257" s="88"/>
      <c r="AB257" s="88"/>
      <c r="AC257" s="88"/>
      <c r="AD257" s="88"/>
      <c r="AE257" s="88"/>
    </row>
    <row r="258" spans="2:31" x14ac:dyDescent="0.3">
      <c r="B258" s="5"/>
      <c r="C258" s="7"/>
      <c r="P258" s="88"/>
      <c r="Q258" s="88"/>
      <c r="R258" s="88"/>
      <c r="S258" s="88"/>
      <c r="T258" s="88"/>
      <c r="U258" s="88"/>
      <c r="V258" s="88"/>
      <c r="W258" s="88"/>
      <c r="X258" s="88"/>
      <c r="Y258" s="88"/>
      <c r="Z258" s="88"/>
      <c r="AA258" s="88"/>
      <c r="AB258" s="88"/>
      <c r="AC258" s="88"/>
      <c r="AD258" s="88"/>
      <c r="AE258" s="88"/>
    </row>
    <row r="259" spans="2:31" x14ac:dyDescent="0.3">
      <c r="B259" s="5"/>
      <c r="C259" s="7"/>
      <c r="P259" s="88"/>
      <c r="Q259" s="88"/>
      <c r="R259" s="88"/>
      <c r="S259" s="88"/>
      <c r="T259" s="88"/>
      <c r="U259" s="88"/>
      <c r="V259" s="88"/>
      <c r="W259" s="88"/>
      <c r="X259" s="88"/>
      <c r="Y259" s="88"/>
      <c r="Z259" s="88"/>
      <c r="AA259" s="88"/>
      <c r="AB259" s="88"/>
      <c r="AC259" s="88"/>
      <c r="AD259" s="88"/>
      <c r="AE259" s="88"/>
    </row>
    <row r="260" spans="2:31" x14ac:dyDescent="0.3">
      <c r="B260" s="5"/>
      <c r="C260" s="7"/>
      <c r="P260" s="88"/>
      <c r="Q260" s="88"/>
      <c r="R260" s="88"/>
      <c r="S260" s="88"/>
      <c r="T260" s="88"/>
      <c r="U260" s="88"/>
      <c r="V260" s="88"/>
      <c r="W260" s="88"/>
      <c r="X260" s="88"/>
      <c r="Y260" s="88"/>
      <c r="Z260" s="88"/>
      <c r="AA260" s="88"/>
      <c r="AB260" s="88"/>
      <c r="AC260" s="88"/>
      <c r="AD260" s="88"/>
      <c r="AE260" s="88"/>
    </row>
    <row r="261" spans="2:31" x14ac:dyDescent="0.3">
      <c r="B261" s="5"/>
      <c r="C261" s="7"/>
      <c r="P261" s="88"/>
      <c r="Q261" s="88"/>
      <c r="R261" s="88"/>
      <c r="S261" s="88"/>
      <c r="T261" s="88"/>
      <c r="U261" s="88"/>
      <c r="V261" s="88"/>
      <c r="W261" s="88"/>
      <c r="X261" s="88"/>
      <c r="Y261" s="88"/>
      <c r="Z261" s="88"/>
      <c r="AA261" s="88"/>
      <c r="AB261" s="88"/>
      <c r="AC261" s="88"/>
      <c r="AD261" s="88"/>
      <c r="AE261" s="88"/>
    </row>
    <row r="262" spans="2:31" x14ac:dyDescent="0.3">
      <c r="B262" s="5"/>
      <c r="C262" s="7"/>
      <c r="P262" s="88"/>
      <c r="Q262" s="88"/>
      <c r="R262" s="88"/>
      <c r="S262" s="88"/>
      <c r="T262" s="88"/>
      <c r="U262" s="88"/>
      <c r="V262" s="88"/>
      <c r="W262" s="88"/>
      <c r="X262" s="88"/>
      <c r="Y262" s="88"/>
      <c r="Z262" s="88"/>
      <c r="AA262" s="88"/>
      <c r="AB262" s="88"/>
      <c r="AC262" s="88"/>
      <c r="AD262" s="88"/>
      <c r="AE262" s="88"/>
    </row>
    <row r="263" spans="2:31" x14ac:dyDescent="0.3">
      <c r="B263" s="5"/>
      <c r="C263" s="7"/>
      <c r="P263" s="88"/>
      <c r="Q263" s="88"/>
      <c r="R263" s="88"/>
      <c r="S263" s="88"/>
      <c r="T263" s="88"/>
      <c r="U263" s="88"/>
      <c r="V263" s="88"/>
      <c r="W263" s="88"/>
      <c r="X263" s="88"/>
      <c r="Y263" s="88"/>
      <c r="Z263" s="88"/>
      <c r="AA263" s="88"/>
      <c r="AB263" s="88"/>
      <c r="AC263" s="88"/>
      <c r="AD263" s="88"/>
      <c r="AE263" s="88"/>
    </row>
    <row r="264" spans="2:31" x14ac:dyDescent="0.3">
      <c r="B264" s="5"/>
      <c r="C264" s="7"/>
      <c r="P264" s="88"/>
      <c r="Q264" s="88"/>
      <c r="R264" s="88"/>
      <c r="S264" s="88"/>
      <c r="T264" s="88"/>
      <c r="U264" s="88"/>
      <c r="V264" s="88"/>
      <c r="W264" s="88"/>
      <c r="X264" s="88"/>
      <c r="Y264" s="88"/>
      <c r="Z264" s="88"/>
      <c r="AA264" s="88"/>
      <c r="AB264" s="88"/>
      <c r="AC264" s="88"/>
      <c r="AD264" s="88"/>
      <c r="AE264" s="88"/>
    </row>
    <row r="265" spans="2:31" x14ac:dyDescent="0.3">
      <c r="B265" s="5"/>
      <c r="C265" s="7"/>
      <c r="P265" s="88"/>
      <c r="Q265" s="88"/>
      <c r="R265" s="88"/>
      <c r="S265" s="88"/>
      <c r="T265" s="88"/>
      <c r="U265" s="88"/>
      <c r="V265" s="88"/>
      <c r="W265" s="88"/>
      <c r="X265" s="88"/>
      <c r="Y265" s="88"/>
      <c r="Z265" s="88"/>
      <c r="AA265" s="88"/>
      <c r="AB265" s="88"/>
      <c r="AC265" s="88"/>
      <c r="AD265" s="88"/>
      <c r="AE265" s="88"/>
    </row>
    <row r="266" spans="2:31" x14ac:dyDescent="0.3">
      <c r="B266" s="5"/>
      <c r="C266" s="7"/>
      <c r="P266" s="88"/>
      <c r="Q266" s="88"/>
      <c r="R266" s="88"/>
      <c r="S266" s="88"/>
      <c r="T266" s="88"/>
      <c r="U266" s="88"/>
      <c r="V266" s="88"/>
      <c r="W266" s="88"/>
      <c r="X266" s="88"/>
      <c r="Y266" s="88"/>
      <c r="Z266" s="88"/>
      <c r="AA266" s="88"/>
      <c r="AB266" s="88"/>
      <c r="AC266" s="88"/>
      <c r="AD266" s="88"/>
      <c r="AE266" s="88"/>
    </row>
    <row r="267" spans="2:31" x14ac:dyDescent="0.3">
      <c r="B267" s="5"/>
      <c r="C267" s="7"/>
      <c r="P267" s="88"/>
      <c r="Q267" s="88"/>
      <c r="R267" s="88"/>
      <c r="S267" s="88"/>
      <c r="T267" s="88"/>
      <c r="U267" s="88"/>
      <c r="V267" s="88"/>
      <c r="W267" s="88"/>
      <c r="X267" s="88"/>
      <c r="Y267" s="88"/>
      <c r="Z267" s="88"/>
      <c r="AA267" s="88"/>
      <c r="AB267" s="88"/>
      <c r="AC267" s="88"/>
      <c r="AD267" s="88"/>
      <c r="AE267" s="88"/>
    </row>
    <row r="268" spans="2:31" x14ac:dyDescent="0.3">
      <c r="B268" s="5"/>
      <c r="C268" s="7"/>
      <c r="P268" s="88"/>
      <c r="Q268" s="88"/>
      <c r="R268" s="88"/>
      <c r="S268" s="88"/>
      <c r="T268" s="88"/>
      <c r="U268" s="88"/>
      <c r="V268" s="88"/>
      <c r="W268" s="88"/>
      <c r="X268" s="88"/>
      <c r="Y268" s="88"/>
      <c r="Z268" s="88"/>
      <c r="AA268" s="88"/>
      <c r="AB268" s="88"/>
      <c r="AC268" s="88"/>
      <c r="AD268" s="88"/>
      <c r="AE268" s="88"/>
    </row>
    <row r="269" spans="2:31" x14ac:dyDescent="0.3">
      <c r="B269" s="5"/>
      <c r="C269" s="7"/>
      <c r="P269" s="88"/>
      <c r="Q269" s="88"/>
      <c r="R269" s="88"/>
      <c r="S269" s="88"/>
      <c r="T269" s="88"/>
      <c r="U269" s="88"/>
      <c r="V269" s="88"/>
      <c r="W269" s="88"/>
      <c r="X269" s="88"/>
      <c r="Y269" s="88"/>
      <c r="Z269" s="88"/>
      <c r="AA269" s="88"/>
      <c r="AB269" s="88"/>
      <c r="AC269" s="88"/>
      <c r="AD269" s="88"/>
      <c r="AE269" s="88"/>
    </row>
    <row r="270" spans="2:31" x14ac:dyDescent="0.3">
      <c r="B270" s="5"/>
      <c r="C270" s="7"/>
      <c r="P270" s="88"/>
      <c r="Q270" s="88"/>
      <c r="R270" s="88"/>
      <c r="S270" s="88"/>
      <c r="T270" s="88"/>
      <c r="U270" s="88"/>
      <c r="V270" s="88"/>
      <c r="W270" s="88"/>
      <c r="X270" s="88"/>
      <c r="Y270" s="88"/>
      <c r="Z270" s="88"/>
      <c r="AA270" s="88"/>
      <c r="AB270" s="88"/>
      <c r="AC270" s="88"/>
      <c r="AD270" s="88"/>
      <c r="AE270" s="88"/>
    </row>
    <row r="271" spans="2:31" x14ac:dyDescent="0.3">
      <c r="B271" s="5"/>
      <c r="C271" s="7"/>
      <c r="P271" s="88"/>
      <c r="Q271" s="88"/>
      <c r="R271" s="88"/>
      <c r="S271" s="88"/>
      <c r="T271" s="88"/>
      <c r="U271" s="88"/>
      <c r="V271" s="88"/>
      <c r="W271" s="88"/>
      <c r="X271" s="88"/>
      <c r="Y271" s="88"/>
      <c r="Z271" s="88"/>
      <c r="AA271" s="88"/>
      <c r="AB271" s="88"/>
      <c r="AC271" s="88"/>
      <c r="AD271" s="88"/>
      <c r="AE271" s="88"/>
    </row>
    <row r="272" spans="2:31" x14ac:dyDescent="0.3">
      <c r="B272" s="5"/>
      <c r="C272" s="7"/>
      <c r="P272" s="88"/>
      <c r="Q272" s="88"/>
      <c r="R272" s="88"/>
      <c r="S272" s="88"/>
      <c r="T272" s="88"/>
      <c r="U272" s="88"/>
      <c r="V272" s="88"/>
      <c r="W272" s="88"/>
      <c r="X272" s="88"/>
      <c r="Y272" s="88"/>
      <c r="Z272" s="88"/>
      <c r="AA272" s="88"/>
      <c r="AB272" s="88"/>
      <c r="AC272" s="88"/>
      <c r="AD272" s="88"/>
      <c r="AE272" s="88"/>
    </row>
    <row r="273" spans="2:31" x14ac:dyDescent="0.3">
      <c r="B273" s="5"/>
      <c r="C273" s="7"/>
      <c r="P273" s="88"/>
      <c r="Q273" s="88"/>
      <c r="R273" s="88"/>
      <c r="S273" s="88"/>
      <c r="T273" s="88"/>
      <c r="U273" s="88"/>
      <c r="V273" s="88"/>
      <c r="W273" s="88"/>
      <c r="X273" s="88"/>
      <c r="Y273" s="88"/>
      <c r="Z273" s="88"/>
      <c r="AA273" s="88"/>
      <c r="AB273" s="88"/>
      <c r="AC273" s="88"/>
      <c r="AD273" s="88"/>
      <c r="AE273" s="88"/>
    </row>
    <row r="274" spans="2:31" x14ac:dyDescent="0.3">
      <c r="B274" s="5"/>
      <c r="C274" s="7"/>
      <c r="P274" s="88"/>
      <c r="Q274" s="88"/>
      <c r="R274" s="88"/>
      <c r="S274" s="88"/>
      <c r="T274" s="88"/>
      <c r="U274" s="88"/>
      <c r="V274" s="88"/>
      <c r="W274" s="88"/>
      <c r="X274" s="88"/>
      <c r="Y274" s="88"/>
      <c r="Z274" s="88"/>
      <c r="AA274" s="88"/>
      <c r="AB274" s="88"/>
      <c r="AC274" s="88"/>
      <c r="AD274" s="88"/>
      <c r="AE274" s="88"/>
    </row>
    <row r="275" spans="2:31" x14ac:dyDescent="0.3">
      <c r="B275" s="5"/>
      <c r="C275" s="7"/>
      <c r="P275" s="88"/>
      <c r="Q275" s="88"/>
      <c r="R275" s="88"/>
      <c r="S275" s="88"/>
      <c r="T275" s="88"/>
      <c r="U275" s="88"/>
      <c r="V275" s="88"/>
      <c r="W275" s="88"/>
      <c r="X275" s="88"/>
      <c r="Y275" s="88"/>
      <c r="Z275" s="88"/>
      <c r="AA275" s="88"/>
      <c r="AB275" s="88"/>
      <c r="AC275" s="88"/>
      <c r="AD275" s="88"/>
      <c r="AE275" s="88"/>
    </row>
    <row r="276" spans="2:31" x14ac:dyDescent="0.3">
      <c r="B276" s="5"/>
      <c r="C276" s="7"/>
      <c r="P276" s="88"/>
      <c r="Q276" s="88"/>
      <c r="R276" s="88"/>
      <c r="S276" s="88"/>
      <c r="T276" s="88"/>
      <c r="U276" s="88"/>
      <c r="V276" s="88"/>
      <c r="W276" s="88"/>
      <c r="X276" s="88"/>
      <c r="Y276" s="88"/>
      <c r="Z276" s="88"/>
      <c r="AA276" s="88"/>
      <c r="AB276" s="88"/>
      <c r="AC276" s="88"/>
      <c r="AD276" s="88"/>
      <c r="AE276" s="88"/>
    </row>
    <row r="277" spans="2:31" x14ac:dyDescent="0.3">
      <c r="B277" s="5"/>
      <c r="C277" s="7"/>
      <c r="P277" s="88"/>
      <c r="Q277" s="88"/>
      <c r="R277" s="88"/>
      <c r="S277" s="88"/>
      <c r="T277" s="88"/>
      <c r="U277" s="88"/>
      <c r="V277" s="88"/>
      <c r="W277" s="88"/>
      <c r="X277" s="88"/>
      <c r="Y277" s="88"/>
      <c r="Z277" s="88"/>
      <c r="AA277" s="88"/>
      <c r="AB277" s="88"/>
      <c r="AC277" s="88"/>
      <c r="AD277" s="88"/>
      <c r="AE277" s="88"/>
    </row>
    <row r="278" spans="2:31" x14ac:dyDescent="0.3">
      <c r="B278" s="5"/>
      <c r="C278" s="7"/>
      <c r="P278" s="88"/>
      <c r="Q278" s="88"/>
      <c r="R278" s="88"/>
      <c r="S278" s="88"/>
      <c r="T278" s="88"/>
      <c r="U278" s="88"/>
      <c r="V278" s="88"/>
      <c r="W278" s="88"/>
      <c r="X278" s="88"/>
      <c r="Y278" s="88"/>
      <c r="Z278" s="88"/>
      <c r="AA278" s="88"/>
      <c r="AB278" s="88"/>
      <c r="AC278" s="88"/>
      <c r="AD278" s="88"/>
      <c r="AE278" s="88"/>
    </row>
    <row r="279" spans="2:31" x14ac:dyDescent="0.3">
      <c r="B279" s="5"/>
      <c r="C279" s="7"/>
      <c r="P279" s="88"/>
      <c r="Q279" s="88"/>
      <c r="R279" s="88"/>
      <c r="S279" s="88"/>
      <c r="T279" s="88"/>
      <c r="U279" s="88"/>
      <c r="V279" s="88"/>
      <c r="W279" s="88"/>
      <c r="X279" s="88"/>
      <c r="Y279" s="88"/>
      <c r="Z279" s="88"/>
      <c r="AA279" s="88"/>
      <c r="AB279" s="88"/>
      <c r="AC279" s="88"/>
      <c r="AD279" s="88"/>
      <c r="AE279" s="88"/>
    </row>
    <row r="280" spans="2:31" x14ac:dyDescent="0.3">
      <c r="B280" s="5"/>
      <c r="C280" s="7"/>
      <c r="P280" s="88"/>
      <c r="Q280" s="88"/>
      <c r="R280" s="88"/>
      <c r="S280" s="88"/>
      <c r="T280" s="88"/>
      <c r="U280" s="88"/>
      <c r="V280" s="88"/>
      <c r="W280" s="88"/>
      <c r="X280" s="88"/>
      <c r="Y280" s="88"/>
      <c r="Z280" s="88"/>
      <c r="AA280" s="88"/>
      <c r="AB280" s="88"/>
      <c r="AC280" s="88"/>
      <c r="AD280" s="88"/>
      <c r="AE280" s="88"/>
    </row>
    <row r="281" spans="2:31" x14ac:dyDescent="0.3">
      <c r="B281" s="5"/>
      <c r="C281" s="7"/>
      <c r="P281" s="88"/>
      <c r="Q281" s="88"/>
      <c r="R281" s="88"/>
      <c r="S281" s="88"/>
      <c r="T281" s="88"/>
      <c r="U281" s="88"/>
      <c r="V281" s="88"/>
      <c r="W281" s="88"/>
      <c r="X281" s="88"/>
      <c r="Y281" s="88"/>
      <c r="Z281" s="88"/>
      <c r="AA281" s="88"/>
      <c r="AB281" s="88"/>
      <c r="AC281" s="88"/>
      <c r="AD281" s="88"/>
      <c r="AE281" s="88"/>
    </row>
    <row r="282" spans="2:31" x14ac:dyDescent="0.3">
      <c r="B282" s="5"/>
      <c r="C282" s="7"/>
      <c r="P282" s="88"/>
      <c r="Q282" s="88"/>
      <c r="R282" s="88"/>
      <c r="S282" s="88"/>
      <c r="T282" s="88"/>
      <c r="U282" s="88"/>
      <c r="V282" s="88"/>
      <c r="W282" s="88"/>
      <c r="X282" s="88"/>
      <c r="Y282" s="88"/>
      <c r="Z282" s="88"/>
      <c r="AA282" s="88"/>
      <c r="AB282" s="88"/>
      <c r="AC282" s="88"/>
      <c r="AD282" s="88"/>
      <c r="AE282" s="88"/>
    </row>
    <row r="283" spans="2:31" x14ac:dyDescent="0.3">
      <c r="B283" s="5"/>
      <c r="C283" s="7"/>
      <c r="P283" s="88"/>
      <c r="Q283" s="88"/>
      <c r="R283" s="88"/>
      <c r="S283" s="88"/>
      <c r="T283" s="88"/>
      <c r="U283" s="88"/>
      <c r="V283" s="88"/>
      <c r="W283" s="88"/>
      <c r="X283" s="88"/>
      <c r="Y283" s="88"/>
      <c r="Z283" s="88"/>
      <c r="AA283" s="88"/>
      <c r="AB283" s="88"/>
      <c r="AC283" s="88"/>
      <c r="AD283" s="88"/>
      <c r="AE283" s="88"/>
    </row>
    <row r="284" spans="2:31" x14ac:dyDescent="0.3">
      <c r="B284" s="5"/>
      <c r="C284" s="7"/>
      <c r="P284" s="88"/>
      <c r="Q284" s="88"/>
      <c r="R284" s="88"/>
      <c r="S284" s="88"/>
      <c r="T284" s="88"/>
      <c r="U284" s="88"/>
      <c r="V284" s="88"/>
      <c r="W284" s="88"/>
      <c r="X284" s="88"/>
      <c r="Y284" s="88"/>
      <c r="Z284" s="88"/>
      <c r="AA284" s="88"/>
      <c r="AB284" s="88"/>
      <c r="AC284" s="88"/>
      <c r="AD284" s="88"/>
      <c r="AE284" s="88"/>
    </row>
    <row r="285" spans="2:31" x14ac:dyDescent="0.3">
      <c r="B285" s="5"/>
      <c r="C285" s="7"/>
      <c r="P285" s="88"/>
      <c r="Q285" s="88"/>
      <c r="R285" s="88"/>
      <c r="S285" s="88"/>
      <c r="T285" s="88"/>
      <c r="U285" s="88"/>
      <c r="V285" s="88"/>
      <c r="W285" s="88"/>
      <c r="X285" s="88"/>
      <c r="Y285" s="88"/>
      <c r="Z285" s="88"/>
      <c r="AA285" s="88"/>
      <c r="AB285" s="88"/>
      <c r="AC285" s="88"/>
      <c r="AD285" s="88"/>
      <c r="AE285" s="88"/>
    </row>
    <row r="286" spans="2:31" x14ac:dyDescent="0.3">
      <c r="B286" s="5"/>
      <c r="C286" s="7"/>
      <c r="P286" s="88"/>
      <c r="Q286" s="88"/>
      <c r="R286" s="88"/>
      <c r="S286" s="88"/>
      <c r="T286" s="88"/>
      <c r="U286" s="88"/>
      <c r="V286" s="88"/>
      <c r="W286" s="88"/>
      <c r="X286" s="88"/>
      <c r="Y286" s="88"/>
      <c r="Z286" s="88"/>
      <c r="AA286" s="88"/>
      <c r="AB286" s="88"/>
      <c r="AC286" s="88"/>
      <c r="AD286" s="88"/>
      <c r="AE286" s="88"/>
    </row>
    <row r="287" spans="2:31" x14ac:dyDescent="0.3">
      <c r="B287" s="5"/>
      <c r="C287" s="7"/>
      <c r="P287" s="88"/>
      <c r="Q287" s="88"/>
      <c r="R287" s="88"/>
      <c r="S287" s="88"/>
      <c r="T287" s="88"/>
      <c r="U287" s="88"/>
      <c r="V287" s="88"/>
      <c r="W287" s="88"/>
      <c r="X287" s="88"/>
      <c r="Y287" s="88"/>
      <c r="Z287" s="88"/>
      <c r="AA287" s="88"/>
      <c r="AB287" s="88"/>
      <c r="AC287" s="88"/>
      <c r="AD287" s="88"/>
      <c r="AE287" s="88"/>
    </row>
    <row r="288" spans="2:31" x14ac:dyDescent="0.3">
      <c r="B288" s="5"/>
      <c r="C288" s="7"/>
      <c r="P288" s="88"/>
      <c r="Q288" s="88"/>
      <c r="R288" s="88"/>
      <c r="S288" s="88"/>
      <c r="T288" s="88"/>
      <c r="U288" s="88"/>
      <c r="V288" s="88"/>
      <c r="W288" s="88"/>
      <c r="X288" s="88"/>
      <c r="Y288" s="88"/>
      <c r="Z288" s="88"/>
      <c r="AA288" s="88"/>
      <c r="AB288" s="88"/>
      <c r="AC288" s="88"/>
      <c r="AD288" s="88"/>
      <c r="AE288" s="88"/>
    </row>
    <row r="289" spans="2:31" x14ac:dyDescent="0.3">
      <c r="B289" s="5"/>
      <c r="C289" s="7"/>
      <c r="P289" s="88"/>
      <c r="Q289" s="88"/>
      <c r="R289" s="88"/>
      <c r="S289" s="88"/>
      <c r="T289" s="88"/>
      <c r="U289" s="88"/>
      <c r="V289" s="88"/>
      <c r="W289" s="88"/>
      <c r="X289" s="88"/>
      <c r="Y289" s="88"/>
      <c r="Z289" s="88"/>
      <c r="AA289" s="88"/>
      <c r="AB289" s="88"/>
      <c r="AC289" s="88"/>
      <c r="AD289" s="88"/>
      <c r="AE289" s="88"/>
    </row>
    <row r="290" spans="2:31" x14ac:dyDescent="0.3">
      <c r="B290" s="5"/>
      <c r="C290" s="7"/>
      <c r="P290" s="88"/>
      <c r="Q290" s="88"/>
      <c r="R290" s="88"/>
      <c r="S290" s="88"/>
      <c r="T290" s="88"/>
      <c r="U290" s="88"/>
      <c r="V290" s="88"/>
      <c r="W290" s="88"/>
      <c r="X290" s="88"/>
      <c r="Y290" s="88"/>
      <c r="Z290" s="88"/>
      <c r="AA290" s="88"/>
      <c r="AB290" s="88"/>
      <c r="AC290" s="88"/>
      <c r="AD290" s="88"/>
      <c r="AE290" s="88"/>
    </row>
    <row r="291" spans="2:31" x14ac:dyDescent="0.3">
      <c r="B291" s="5"/>
      <c r="C291" s="7"/>
      <c r="P291" s="88"/>
      <c r="Q291" s="88"/>
      <c r="R291" s="88"/>
      <c r="S291" s="88"/>
      <c r="T291" s="88"/>
      <c r="U291" s="88"/>
      <c r="V291" s="88"/>
      <c r="W291" s="88"/>
      <c r="X291" s="88"/>
      <c r="Y291" s="88"/>
      <c r="Z291" s="88"/>
      <c r="AA291" s="88"/>
      <c r="AB291" s="88"/>
      <c r="AC291" s="88"/>
      <c r="AD291" s="88"/>
      <c r="AE291" s="88"/>
    </row>
    <row r="292" spans="2:31" x14ac:dyDescent="0.3">
      <c r="B292" s="5"/>
      <c r="C292" s="7"/>
      <c r="P292" s="88"/>
      <c r="Q292" s="88"/>
      <c r="R292" s="88"/>
      <c r="S292" s="88"/>
      <c r="T292" s="88"/>
      <c r="U292" s="88"/>
      <c r="V292" s="88"/>
      <c r="W292" s="88"/>
      <c r="X292" s="88"/>
      <c r="Y292" s="88"/>
      <c r="Z292" s="88"/>
      <c r="AA292" s="88"/>
      <c r="AB292" s="88"/>
      <c r="AC292" s="88"/>
      <c r="AD292" s="88"/>
      <c r="AE292" s="88"/>
    </row>
    <row r="293" spans="2:31" x14ac:dyDescent="0.3">
      <c r="B293" s="5"/>
      <c r="C293" s="7"/>
      <c r="P293" s="88"/>
      <c r="Q293" s="88"/>
      <c r="R293" s="88"/>
      <c r="S293" s="88"/>
      <c r="T293" s="88"/>
      <c r="U293" s="88"/>
      <c r="V293" s="88"/>
      <c r="W293" s="88"/>
      <c r="X293" s="88"/>
      <c r="Y293" s="88"/>
      <c r="Z293" s="88"/>
      <c r="AA293" s="88"/>
      <c r="AB293" s="88"/>
      <c r="AC293" s="88"/>
      <c r="AD293" s="88"/>
      <c r="AE293" s="88"/>
    </row>
    <row r="294" spans="2:31" x14ac:dyDescent="0.3">
      <c r="B294" s="5"/>
      <c r="C294" s="7"/>
      <c r="P294" s="88"/>
      <c r="Q294" s="88"/>
      <c r="R294" s="88"/>
      <c r="S294" s="88"/>
      <c r="T294" s="88"/>
      <c r="U294" s="88"/>
      <c r="V294" s="88"/>
      <c r="W294" s="88"/>
      <c r="X294" s="88"/>
      <c r="Y294" s="88"/>
      <c r="Z294" s="88"/>
      <c r="AA294" s="88"/>
      <c r="AB294" s="88"/>
      <c r="AC294" s="88"/>
      <c r="AD294" s="88"/>
      <c r="AE294" s="88"/>
    </row>
    <row r="295" spans="2:31" x14ac:dyDescent="0.3">
      <c r="B295" s="5"/>
      <c r="C295" s="7"/>
      <c r="P295" s="88"/>
      <c r="Q295" s="88"/>
      <c r="R295" s="88"/>
      <c r="S295" s="88"/>
      <c r="T295" s="88"/>
      <c r="U295" s="88"/>
      <c r="V295" s="88"/>
      <c r="W295" s="88"/>
      <c r="X295" s="88"/>
      <c r="Y295" s="88"/>
      <c r="Z295" s="88"/>
      <c r="AA295" s="88"/>
      <c r="AB295" s="88"/>
      <c r="AC295" s="88"/>
      <c r="AD295" s="88"/>
      <c r="AE295" s="88"/>
    </row>
    <row r="296" spans="2:31" x14ac:dyDescent="0.3">
      <c r="B296" s="5"/>
      <c r="C296" s="7"/>
      <c r="P296" s="88"/>
      <c r="Q296" s="88"/>
      <c r="R296" s="88"/>
      <c r="S296" s="88"/>
      <c r="T296" s="88"/>
      <c r="U296" s="88"/>
      <c r="V296" s="88"/>
      <c r="W296" s="88"/>
      <c r="X296" s="88"/>
      <c r="Y296" s="88"/>
      <c r="Z296" s="88"/>
      <c r="AA296" s="88"/>
      <c r="AB296" s="88"/>
      <c r="AC296" s="88"/>
      <c r="AD296" s="88"/>
      <c r="AE296" s="88"/>
    </row>
    <row r="297" spans="2:31" x14ac:dyDescent="0.3">
      <c r="B297" s="5"/>
      <c r="C297" s="7"/>
      <c r="P297" s="88"/>
      <c r="Q297" s="88"/>
      <c r="R297" s="88"/>
      <c r="S297" s="88"/>
      <c r="T297" s="88"/>
      <c r="U297" s="88"/>
      <c r="V297" s="88"/>
      <c r="W297" s="88"/>
      <c r="X297" s="88"/>
      <c r="Y297" s="88"/>
      <c r="Z297" s="88"/>
      <c r="AA297" s="88"/>
      <c r="AB297" s="88"/>
      <c r="AC297" s="88"/>
      <c r="AD297" s="88"/>
      <c r="AE297" s="88"/>
    </row>
    <row r="298" spans="2:31" x14ac:dyDescent="0.3">
      <c r="B298" s="5"/>
      <c r="C298" s="7"/>
      <c r="P298" s="88"/>
      <c r="Q298" s="88"/>
      <c r="R298" s="88"/>
      <c r="S298" s="88"/>
      <c r="T298" s="88"/>
      <c r="U298" s="88"/>
      <c r="V298" s="88"/>
      <c r="W298" s="88"/>
      <c r="X298" s="88"/>
      <c r="Y298" s="88"/>
      <c r="Z298" s="88"/>
      <c r="AA298" s="88"/>
      <c r="AB298" s="88"/>
      <c r="AC298" s="88"/>
      <c r="AD298" s="88"/>
      <c r="AE298" s="88"/>
    </row>
    <row r="299" spans="2:31" x14ac:dyDescent="0.3">
      <c r="B299" s="5"/>
      <c r="C299" s="7"/>
      <c r="P299" s="88"/>
      <c r="Q299" s="88"/>
      <c r="R299" s="88"/>
      <c r="S299" s="88"/>
      <c r="T299" s="88"/>
      <c r="U299" s="88"/>
      <c r="V299" s="88"/>
      <c r="W299" s="88"/>
      <c r="X299" s="88"/>
      <c r="Y299" s="88"/>
      <c r="Z299" s="88"/>
      <c r="AA299" s="88"/>
      <c r="AB299" s="88"/>
      <c r="AC299" s="88"/>
      <c r="AD299" s="88"/>
      <c r="AE299" s="88"/>
    </row>
    <row r="300" spans="2:31" x14ac:dyDescent="0.3">
      <c r="B300" s="5"/>
      <c r="C300" s="7"/>
      <c r="P300" s="88"/>
      <c r="Q300" s="88"/>
      <c r="R300" s="88"/>
      <c r="S300" s="88"/>
      <c r="T300" s="88"/>
      <c r="U300" s="88"/>
      <c r="V300" s="88"/>
      <c r="W300" s="88"/>
      <c r="X300" s="88"/>
      <c r="Y300" s="88"/>
      <c r="Z300" s="88"/>
      <c r="AA300" s="88"/>
      <c r="AB300" s="88"/>
      <c r="AC300" s="88"/>
      <c r="AD300" s="88"/>
      <c r="AE300" s="88"/>
    </row>
    <row r="301" spans="2:31" x14ac:dyDescent="0.3">
      <c r="B301" s="5"/>
      <c r="C301" s="7"/>
      <c r="P301" s="88"/>
      <c r="Q301" s="88"/>
      <c r="R301" s="88"/>
      <c r="S301" s="88"/>
      <c r="T301" s="88"/>
      <c r="U301" s="88"/>
      <c r="V301" s="88"/>
      <c r="W301" s="88"/>
      <c r="X301" s="88"/>
      <c r="Y301" s="88"/>
      <c r="Z301" s="88"/>
      <c r="AA301" s="88"/>
      <c r="AB301" s="88"/>
      <c r="AC301" s="88"/>
      <c r="AD301" s="88"/>
      <c r="AE301" s="88"/>
    </row>
    <row r="302" spans="2:31" x14ac:dyDescent="0.3">
      <c r="B302" s="5"/>
      <c r="C302" s="7"/>
      <c r="P302" s="88"/>
      <c r="Q302" s="88"/>
      <c r="R302" s="88"/>
      <c r="S302" s="88"/>
      <c r="T302" s="88"/>
      <c r="U302" s="88"/>
      <c r="V302" s="88"/>
      <c r="W302" s="88"/>
      <c r="X302" s="88"/>
      <c r="Y302" s="88"/>
      <c r="Z302" s="88"/>
      <c r="AA302" s="88"/>
      <c r="AB302" s="88"/>
      <c r="AC302" s="88"/>
      <c r="AD302" s="88"/>
      <c r="AE302" s="88"/>
    </row>
    <row r="303" spans="2:31" x14ac:dyDescent="0.3">
      <c r="B303" s="5"/>
      <c r="C303" s="7"/>
      <c r="P303" s="88"/>
      <c r="Q303" s="88"/>
      <c r="R303" s="88"/>
      <c r="S303" s="88"/>
      <c r="T303" s="88"/>
      <c r="U303" s="88"/>
      <c r="V303" s="88"/>
      <c r="W303" s="88"/>
      <c r="X303" s="88"/>
      <c r="Y303" s="88"/>
      <c r="Z303" s="88"/>
      <c r="AA303" s="88"/>
      <c r="AB303" s="88"/>
      <c r="AC303" s="88"/>
      <c r="AD303" s="88"/>
      <c r="AE303" s="88"/>
    </row>
    <row r="304" spans="2:31" x14ac:dyDescent="0.3">
      <c r="B304" s="5"/>
      <c r="C304" s="7"/>
      <c r="P304" s="88"/>
      <c r="Q304" s="88"/>
      <c r="R304" s="88"/>
      <c r="S304" s="88"/>
      <c r="T304" s="88"/>
      <c r="U304" s="88"/>
      <c r="V304" s="88"/>
      <c r="W304" s="88"/>
      <c r="X304" s="88"/>
      <c r="Y304" s="88"/>
      <c r="Z304" s="88"/>
      <c r="AA304" s="88"/>
      <c r="AB304" s="88"/>
      <c r="AC304" s="88"/>
      <c r="AD304" s="88"/>
      <c r="AE304" s="88"/>
    </row>
    <row r="305" spans="2:31" x14ac:dyDescent="0.3">
      <c r="B305" s="5"/>
      <c r="C305" s="7"/>
      <c r="P305" s="88"/>
      <c r="Q305" s="88"/>
      <c r="R305" s="88"/>
      <c r="S305" s="88"/>
      <c r="T305" s="88"/>
      <c r="U305" s="88"/>
      <c r="V305" s="88"/>
      <c r="W305" s="88"/>
      <c r="X305" s="88"/>
      <c r="Y305" s="88"/>
      <c r="Z305" s="88"/>
      <c r="AA305" s="88"/>
      <c r="AB305" s="88"/>
      <c r="AC305" s="88"/>
      <c r="AD305" s="88"/>
      <c r="AE305" s="88"/>
    </row>
    <row r="306" spans="2:31" x14ac:dyDescent="0.3">
      <c r="B306" s="5"/>
      <c r="C306" s="7"/>
      <c r="P306" s="88"/>
      <c r="Q306" s="88"/>
      <c r="R306" s="88"/>
      <c r="S306" s="88"/>
      <c r="T306" s="88"/>
      <c r="U306" s="88"/>
      <c r="V306" s="88"/>
      <c r="W306" s="88"/>
      <c r="X306" s="88"/>
      <c r="Y306" s="88"/>
      <c r="Z306" s="88"/>
      <c r="AA306" s="88"/>
      <c r="AB306" s="88"/>
      <c r="AC306" s="88"/>
      <c r="AD306" s="88"/>
      <c r="AE306" s="88"/>
    </row>
    <row r="307" spans="2:31" x14ac:dyDescent="0.3">
      <c r="B307" s="5"/>
      <c r="C307" s="7"/>
      <c r="P307" s="88"/>
      <c r="Q307" s="88"/>
      <c r="R307" s="88"/>
      <c r="S307" s="88"/>
      <c r="T307" s="88"/>
      <c r="U307" s="88"/>
      <c r="V307" s="88"/>
      <c r="W307" s="88"/>
      <c r="X307" s="88"/>
      <c r="Y307" s="88"/>
      <c r="Z307" s="88"/>
      <c r="AA307" s="88"/>
      <c r="AB307" s="88"/>
      <c r="AC307" s="88"/>
      <c r="AD307" s="88"/>
      <c r="AE307" s="88"/>
    </row>
    <row r="308" spans="2:31" x14ac:dyDescent="0.3">
      <c r="B308" s="5"/>
      <c r="C308" s="7"/>
      <c r="P308" s="88"/>
      <c r="Q308" s="88"/>
      <c r="R308" s="88"/>
      <c r="S308" s="88"/>
      <c r="T308" s="88"/>
      <c r="U308" s="88"/>
      <c r="V308" s="88"/>
      <c r="W308" s="88"/>
      <c r="X308" s="88"/>
      <c r="Y308" s="88"/>
      <c r="Z308" s="88"/>
      <c r="AA308" s="88"/>
      <c r="AB308" s="88"/>
      <c r="AC308" s="88"/>
      <c r="AD308" s="88"/>
      <c r="AE308" s="88"/>
    </row>
    <row r="309" spans="2:31" x14ac:dyDescent="0.3">
      <c r="B309" s="5"/>
      <c r="C309" s="7"/>
      <c r="P309" s="88"/>
      <c r="Q309" s="88"/>
      <c r="R309" s="88"/>
      <c r="S309" s="88"/>
      <c r="T309" s="88"/>
      <c r="U309" s="88"/>
      <c r="V309" s="88"/>
      <c r="W309" s="88"/>
      <c r="X309" s="88"/>
      <c r="Y309" s="88"/>
      <c r="Z309" s="88"/>
      <c r="AA309" s="88"/>
      <c r="AB309" s="88"/>
      <c r="AC309" s="88"/>
      <c r="AD309" s="88"/>
      <c r="AE309" s="88"/>
    </row>
    <row r="310" spans="2:31" x14ac:dyDescent="0.3">
      <c r="B310" s="5"/>
      <c r="C310" s="7"/>
      <c r="P310" s="88"/>
      <c r="Q310" s="88"/>
      <c r="R310" s="88"/>
      <c r="S310" s="88"/>
      <c r="T310" s="88"/>
      <c r="U310" s="88"/>
      <c r="V310" s="88"/>
      <c r="W310" s="88"/>
      <c r="X310" s="88"/>
      <c r="Y310" s="88"/>
      <c r="Z310" s="88"/>
      <c r="AA310" s="88"/>
      <c r="AB310" s="88"/>
      <c r="AC310" s="88"/>
      <c r="AD310" s="88"/>
      <c r="AE310" s="88"/>
    </row>
    <row r="311" spans="2:31" x14ac:dyDescent="0.3">
      <c r="B311" s="5"/>
      <c r="C311" s="7"/>
      <c r="P311" s="88"/>
      <c r="Q311" s="88"/>
      <c r="R311" s="88"/>
      <c r="S311" s="88"/>
      <c r="T311" s="88"/>
      <c r="U311" s="88"/>
      <c r="V311" s="88"/>
      <c r="W311" s="88"/>
      <c r="X311" s="88"/>
      <c r="Y311" s="88"/>
      <c r="Z311" s="88"/>
      <c r="AA311" s="88"/>
      <c r="AB311" s="88"/>
      <c r="AC311" s="88"/>
      <c r="AD311" s="88"/>
      <c r="AE311" s="88"/>
    </row>
    <row r="312" spans="2:31" x14ac:dyDescent="0.3">
      <c r="B312" s="5"/>
      <c r="C312" s="7"/>
      <c r="P312" s="88"/>
      <c r="Q312" s="88"/>
      <c r="R312" s="88"/>
      <c r="S312" s="88"/>
      <c r="T312" s="88"/>
      <c r="U312" s="88"/>
      <c r="V312" s="88"/>
      <c r="W312" s="88"/>
      <c r="X312" s="88"/>
      <c r="Y312" s="88"/>
      <c r="Z312" s="88"/>
      <c r="AA312" s="88"/>
      <c r="AB312" s="88"/>
      <c r="AC312" s="88"/>
      <c r="AD312" s="88"/>
      <c r="AE312" s="88"/>
    </row>
    <row r="313" spans="2:31" x14ac:dyDescent="0.3">
      <c r="B313" s="5"/>
      <c r="C313" s="7"/>
      <c r="P313" s="88"/>
      <c r="Q313" s="88"/>
      <c r="R313" s="88"/>
      <c r="S313" s="88"/>
      <c r="T313" s="88"/>
      <c r="U313" s="88"/>
      <c r="V313" s="88"/>
      <c r="W313" s="88"/>
      <c r="X313" s="88"/>
      <c r="Y313" s="88"/>
      <c r="Z313" s="88"/>
      <c r="AA313" s="88"/>
      <c r="AB313" s="88"/>
      <c r="AC313" s="88"/>
      <c r="AD313" s="88"/>
      <c r="AE313" s="88"/>
    </row>
    <row r="314" spans="2:31" x14ac:dyDescent="0.3">
      <c r="B314" s="5"/>
      <c r="C314" s="7"/>
      <c r="P314" s="88"/>
      <c r="Q314" s="88"/>
      <c r="R314" s="88"/>
      <c r="S314" s="88"/>
      <c r="T314" s="88"/>
      <c r="U314" s="88"/>
      <c r="V314" s="88"/>
      <c r="W314" s="88"/>
      <c r="X314" s="88"/>
      <c r="Y314" s="88"/>
      <c r="Z314" s="88"/>
      <c r="AA314" s="88"/>
      <c r="AB314" s="88"/>
      <c r="AC314" s="88"/>
      <c r="AD314" s="88"/>
      <c r="AE314" s="88"/>
    </row>
    <row r="315" spans="2:31" x14ac:dyDescent="0.3">
      <c r="B315" s="5"/>
      <c r="C315" s="7"/>
      <c r="P315" s="88"/>
      <c r="Q315" s="88"/>
      <c r="R315" s="88"/>
      <c r="S315" s="88"/>
      <c r="T315" s="88"/>
      <c r="U315" s="88"/>
      <c r="V315" s="88"/>
      <c r="W315" s="88"/>
      <c r="X315" s="88"/>
      <c r="Y315" s="88"/>
      <c r="Z315" s="88"/>
      <c r="AA315" s="88"/>
      <c r="AB315" s="88"/>
      <c r="AC315" s="88"/>
      <c r="AD315" s="88"/>
      <c r="AE315" s="88"/>
    </row>
    <row r="316" spans="2:31" x14ac:dyDescent="0.3">
      <c r="B316" s="5"/>
      <c r="C316" s="7"/>
      <c r="P316" s="88"/>
      <c r="Q316" s="88"/>
      <c r="R316" s="88"/>
      <c r="S316" s="88"/>
      <c r="T316" s="88"/>
      <c r="U316" s="88"/>
      <c r="V316" s="88"/>
      <c r="W316" s="88"/>
      <c r="X316" s="88"/>
      <c r="Y316" s="88"/>
      <c r="Z316" s="88"/>
      <c r="AA316" s="88"/>
      <c r="AB316" s="88"/>
      <c r="AC316" s="88"/>
      <c r="AD316" s="88"/>
      <c r="AE316" s="88"/>
    </row>
    <row r="317" spans="2:31" x14ac:dyDescent="0.3">
      <c r="B317" s="5"/>
      <c r="C317" s="7"/>
      <c r="P317" s="88"/>
      <c r="Q317" s="88"/>
      <c r="R317" s="88"/>
      <c r="S317" s="88"/>
      <c r="T317" s="88"/>
      <c r="U317" s="88"/>
      <c r="V317" s="88"/>
      <c r="W317" s="88"/>
      <c r="X317" s="88"/>
      <c r="Y317" s="88"/>
      <c r="Z317" s="88"/>
      <c r="AA317" s="88"/>
      <c r="AB317" s="88"/>
      <c r="AC317" s="88"/>
      <c r="AD317" s="88"/>
      <c r="AE317" s="88"/>
    </row>
    <row r="318" spans="2:31" x14ac:dyDescent="0.3">
      <c r="B318" s="5"/>
      <c r="C318" s="7"/>
      <c r="P318" s="88"/>
      <c r="Q318" s="88"/>
      <c r="R318" s="88"/>
      <c r="S318" s="88"/>
      <c r="T318" s="88"/>
      <c r="U318" s="88"/>
      <c r="V318" s="88"/>
      <c r="W318" s="88"/>
      <c r="X318" s="88"/>
      <c r="Y318" s="88"/>
      <c r="Z318" s="88"/>
      <c r="AA318" s="88"/>
      <c r="AB318" s="88"/>
      <c r="AC318" s="88"/>
      <c r="AD318" s="88"/>
      <c r="AE318" s="88"/>
    </row>
    <row r="319" spans="2:31" x14ac:dyDescent="0.3">
      <c r="B319" s="5"/>
      <c r="C319" s="7"/>
      <c r="P319" s="88"/>
      <c r="Q319" s="88"/>
      <c r="R319" s="88"/>
      <c r="S319" s="88"/>
      <c r="T319" s="88"/>
      <c r="U319" s="88"/>
      <c r="V319" s="88"/>
      <c r="W319" s="88"/>
      <c r="X319" s="88"/>
      <c r="Y319" s="88"/>
      <c r="Z319" s="88"/>
      <c r="AA319" s="88"/>
      <c r="AB319" s="88"/>
      <c r="AC319" s="88"/>
      <c r="AD319" s="88"/>
      <c r="AE319" s="88"/>
    </row>
    <row r="320" spans="2:31" x14ac:dyDescent="0.3">
      <c r="B320" s="5"/>
      <c r="C320" s="7"/>
      <c r="P320" s="88"/>
      <c r="Q320" s="88"/>
      <c r="R320" s="88"/>
      <c r="S320" s="88"/>
      <c r="T320" s="88"/>
      <c r="U320" s="88"/>
      <c r="V320" s="88"/>
      <c r="W320" s="88"/>
      <c r="X320" s="88"/>
      <c r="Y320" s="88"/>
      <c r="Z320" s="88"/>
      <c r="AA320" s="88"/>
      <c r="AB320" s="88"/>
      <c r="AC320" s="88"/>
      <c r="AD320" s="88"/>
      <c r="AE320" s="88"/>
    </row>
    <row r="321" spans="2:31" x14ac:dyDescent="0.3">
      <c r="B321" s="5"/>
      <c r="C321" s="7"/>
      <c r="P321" s="88"/>
      <c r="Q321" s="88"/>
      <c r="R321" s="88"/>
      <c r="S321" s="88"/>
      <c r="T321" s="88"/>
      <c r="U321" s="88"/>
      <c r="V321" s="88"/>
      <c r="W321" s="88"/>
      <c r="X321" s="88"/>
      <c r="Y321" s="88"/>
      <c r="Z321" s="88"/>
      <c r="AA321" s="88"/>
      <c r="AB321" s="88"/>
      <c r="AC321" s="88"/>
      <c r="AD321" s="88"/>
      <c r="AE321" s="88"/>
    </row>
    <row r="322" spans="2:31" x14ac:dyDescent="0.3">
      <c r="B322" s="5"/>
      <c r="C322" s="7"/>
      <c r="P322" s="88"/>
      <c r="Q322" s="88"/>
      <c r="R322" s="88"/>
      <c r="S322" s="88"/>
      <c r="T322" s="88"/>
      <c r="U322" s="88"/>
      <c r="V322" s="88"/>
      <c r="W322" s="88"/>
      <c r="X322" s="88"/>
      <c r="Y322" s="88"/>
      <c r="Z322" s="88"/>
      <c r="AA322" s="88"/>
      <c r="AB322" s="88"/>
      <c r="AC322" s="88"/>
      <c r="AD322" s="88"/>
      <c r="AE322" s="88"/>
    </row>
    <row r="323" spans="2:31" x14ac:dyDescent="0.3">
      <c r="B323" s="5"/>
      <c r="C323" s="7"/>
      <c r="P323" s="88"/>
      <c r="Q323" s="88"/>
      <c r="R323" s="88"/>
      <c r="S323" s="88"/>
      <c r="T323" s="88"/>
      <c r="U323" s="88"/>
      <c r="V323" s="88"/>
      <c r="W323" s="88"/>
      <c r="X323" s="88"/>
      <c r="Y323" s="88"/>
      <c r="Z323" s="88"/>
      <c r="AA323" s="88"/>
      <c r="AB323" s="88"/>
      <c r="AC323" s="88"/>
      <c r="AD323" s="88"/>
      <c r="AE323" s="88"/>
    </row>
    <row r="324" spans="2:31" x14ac:dyDescent="0.3">
      <c r="B324" s="5"/>
      <c r="C324" s="7"/>
      <c r="P324" s="88"/>
      <c r="Q324" s="88"/>
      <c r="R324" s="88"/>
      <c r="S324" s="88"/>
      <c r="T324" s="88"/>
      <c r="U324" s="88"/>
      <c r="V324" s="88"/>
      <c r="W324" s="88"/>
      <c r="X324" s="88"/>
      <c r="Y324" s="88"/>
      <c r="Z324" s="88"/>
      <c r="AA324" s="88"/>
      <c r="AB324" s="88"/>
      <c r="AC324" s="88"/>
      <c r="AD324" s="88"/>
      <c r="AE324" s="88"/>
    </row>
    <row r="325" spans="2:31" x14ac:dyDescent="0.3">
      <c r="B325" s="5"/>
      <c r="C325" s="7"/>
      <c r="P325" s="88"/>
      <c r="Q325" s="88"/>
      <c r="R325" s="88"/>
      <c r="S325" s="88"/>
      <c r="T325" s="88"/>
      <c r="U325" s="88"/>
      <c r="V325" s="88"/>
      <c r="W325" s="88"/>
      <c r="X325" s="88"/>
      <c r="Y325" s="88"/>
      <c r="Z325" s="88"/>
      <c r="AA325" s="88"/>
      <c r="AB325" s="88"/>
      <c r="AC325" s="88"/>
      <c r="AD325" s="88"/>
      <c r="AE325" s="88"/>
    </row>
    <row r="326" spans="2:31" x14ac:dyDescent="0.3">
      <c r="B326" s="5"/>
      <c r="C326" s="7"/>
      <c r="P326" s="88"/>
      <c r="Q326" s="88"/>
      <c r="R326" s="88"/>
      <c r="S326" s="88"/>
      <c r="T326" s="88"/>
      <c r="U326" s="88"/>
      <c r="V326" s="88"/>
      <c r="W326" s="88"/>
      <c r="X326" s="88"/>
      <c r="Y326" s="88"/>
      <c r="Z326" s="88"/>
      <c r="AA326" s="88"/>
      <c r="AB326" s="88"/>
      <c r="AC326" s="88"/>
      <c r="AD326" s="88"/>
      <c r="AE326" s="88"/>
    </row>
    <row r="327" spans="2:31" x14ac:dyDescent="0.3">
      <c r="B327" s="5"/>
      <c r="C327" s="7"/>
      <c r="P327" s="88"/>
      <c r="Q327" s="88"/>
      <c r="R327" s="88"/>
      <c r="S327" s="88"/>
      <c r="T327" s="88"/>
      <c r="U327" s="88"/>
      <c r="V327" s="88"/>
      <c r="W327" s="88"/>
      <c r="X327" s="88"/>
      <c r="Y327" s="88"/>
      <c r="Z327" s="88"/>
      <c r="AA327" s="88"/>
      <c r="AB327" s="88"/>
      <c r="AC327" s="88"/>
      <c r="AD327" s="88"/>
      <c r="AE327" s="88"/>
    </row>
    <row r="328" spans="2:31" x14ac:dyDescent="0.3">
      <c r="B328" s="5"/>
      <c r="C328" s="7"/>
      <c r="P328" s="88"/>
      <c r="Q328" s="88"/>
      <c r="R328" s="88"/>
      <c r="S328" s="88"/>
      <c r="T328" s="88"/>
      <c r="U328" s="88"/>
      <c r="V328" s="88"/>
      <c r="W328" s="88"/>
      <c r="X328" s="88"/>
      <c r="Y328" s="88"/>
      <c r="Z328" s="88"/>
      <c r="AA328" s="88"/>
      <c r="AB328" s="88"/>
      <c r="AC328" s="88"/>
      <c r="AD328" s="88"/>
      <c r="AE328" s="88"/>
    </row>
    <row r="329" spans="2:31" x14ac:dyDescent="0.3">
      <c r="B329" s="5"/>
      <c r="C329" s="7"/>
      <c r="P329" s="88"/>
      <c r="Q329" s="88"/>
      <c r="R329" s="88"/>
      <c r="S329" s="88"/>
      <c r="T329" s="88"/>
      <c r="U329" s="88"/>
      <c r="V329" s="88"/>
      <c r="W329" s="88"/>
      <c r="X329" s="88"/>
      <c r="Y329" s="88"/>
      <c r="Z329" s="88"/>
      <c r="AA329" s="88"/>
      <c r="AB329" s="88"/>
      <c r="AC329" s="88"/>
      <c r="AD329" s="88"/>
      <c r="AE329" s="88"/>
    </row>
    <row r="330" spans="2:31" x14ac:dyDescent="0.3">
      <c r="B330" s="5"/>
      <c r="C330" s="7"/>
      <c r="P330" s="88"/>
      <c r="Q330" s="88"/>
      <c r="R330" s="88"/>
      <c r="S330" s="88"/>
      <c r="T330" s="88"/>
      <c r="U330" s="88"/>
      <c r="V330" s="88"/>
      <c r="W330" s="88"/>
      <c r="X330" s="88"/>
      <c r="Y330" s="88"/>
      <c r="Z330" s="88"/>
      <c r="AA330" s="88"/>
      <c r="AB330" s="88"/>
      <c r="AC330" s="88"/>
      <c r="AD330" s="88"/>
      <c r="AE330" s="88"/>
    </row>
    <row r="331" spans="2:31" x14ac:dyDescent="0.3">
      <c r="B331" s="5"/>
      <c r="C331" s="7"/>
    </row>
    <row r="332" spans="2:31" x14ac:dyDescent="0.3">
      <c r="B332" s="5"/>
      <c r="C332" s="7"/>
    </row>
    <row r="333" spans="2:31" x14ac:dyDescent="0.3">
      <c r="B333" s="5"/>
      <c r="C333" s="7"/>
    </row>
    <row r="334" spans="2:31" x14ac:dyDescent="0.3">
      <c r="B334" s="5"/>
      <c r="C334" s="7"/>
    </row>
    <row r="335" spans="2:31" x14ac:dyDescent="0.3">
      <c r="B335" s="5"/>
      <c r="C335" s="7"/>
    </row>
    <row r="336" spans="2:31" x14ac:dyDescent="0.3">
      <c r="B336" s="5"/>
      <c r="C336" s="7"/>
    </row>
    <row r="337" spans="2:3" x14ac:dyDescent="0.3">
      <c r="B337" s="5"/>
      <c r="C337" s="7"/>
    </row>
    <row r="338" spans="2:3" x14ac:dyDescent="0.3">
      <c r="B338" s="5"/>
      <c r="C338" s="7"/>
    </row>
  </sheetData>
  <mergeCells count="126">
    <mergeCell ref="D42:D43"/>
    <mergeCell ref="B36:B37"/>
    <mergeCell ref="C36:C37"/>
    <mergeCell ref="D36:D37"/>
    <mergeCell ref="D38:D39"/>
    <mergeCell ref="B42:B43"/>
    <mergeCell ref="C42:C43"/>
    <mergeCell ref="E42:E43"/>
    <mergeCell ref="B38:B40"/>
    <mergeCell ref="E38:E40"/>
    <mergeCell ref="C38:C40"/>
    <mergeCell ref="E36:E37"/>
    <mergeCell ref="J48:J49"/>
    <mergeCell ref="J52:J54"/>
    <mergeCell ref="B52:B54"/>
    <mergeCell ref="C52:C54"/>
    <mergeCell ref="D52:D54"/>
    <mergeCell ref="F52:F54"/>
    <mergeCell ref="B48:B49"/>
    <mergeCell ref="C48:C49"/>
    <mergeCell ref="D48:D49"/>
    <mergeCell ref="F48:F49"/>
    <mergeCell ref="J50:J51"/>
    <mergeCell ref="C50:C51"/>
    <mergeCell ref="B50:B51"/>
    <mergeCell ref="D50:D51"/>
    <mergeCell ref="G52:H52"/>
    <mergeCell ref="G53:H53"/>
    <mergeCell ref="G54:H54"/>
    <mergeCell ref="E48:E49"/>
    <mergeCell ref="E50:E51"/>
    <mergeCell ref="E52:E54"/>
    <mergeCell ref="G4:H4"/>
    <mergeCell ref="G8:H8"/>
    <mergeCell ref="G9:H9"/>
    <mergeCell ref="B24:B25"/>
    <mergeCell ref="D24:D25"/>
    <mergeCell ref="F24:F25"/>
    <mergeCell ref="B6:B7"/>
    <mergeCell ref="C6:C7"/>
    <mergeCell ref="D6:D7"/>
    <mergeCell ref="B19:B20"/>
    <mergeCell ref="C19:C20"/>
    <mergeCell ref="D19:D20"/>
    <mergeCell ref="G23:H23"/>
    <mergeCell ref="G24:H24"/>
    <mergeCell ref="G25:H25"/>
    <mergeCell ref="G17:H17"/>
    <mergeCell ref="C24:C25"/>
    <mergeCell ref="E24:E25"/>
    <mergeCell ref="E19:E20"/>
    <mergeCell ref="G14:H14"/>
    <mergeCell ref="E6:E7"/>
    <mergeCell ref="G18:H18"/>
    <mergeCell ref="B17:B18"/>
    <mergeCell ref="C17:C18"/>
    <mergeCell ref="D26:D29"/>
    <mergeCell ref="F26:F29"/>
    <mergeCell ref="B30:B33"/>
    <mergeCell ref="D30:D33"/>
    <mergeCell ref="J30:J33"/>
    <mergeCell ref="G31:H31"/>
    <mergeCell ref="G32:H32"/>
    <mergeCell ref="G26:H26"/>
    <mergeCell ref="G27:H27"/>
    <mergeCell ref="G30:H30"/>
    <mergeCell ref="G28:H28"/>
    <mergeCell ref="G29:H29"/>
    <mergeCell ref="C30:C33"/>
    <mergeCell ref="E30:E33"/>
    <mergeCell ref="E26:E29"/>
    <mergeCell ref="J26:J29"/>
    <mergeCell ref="B26:B29"/>
    <mergeCell ref="C26:C29"/>
    <mergeCell ref="A9:A10"/>
    <mergeCell ref="B9:B14"/>
    <mergeCell ref="C9:C14"/>
    <mergeCell ref="D9:D14"/>
    <mergeCell ref="C15:C16"/>
    <mergeCell ref="B15:B16"/>
    <mergeCell ref="A15:A16"/>
    <mergeCell ref="D15:D16"/>
    <mergeCell ref="F15:F16"/>
    <mergeCell ref="F9:F14"/>
    <mergeCell ref="E15:E16"/>
    <mergeCell ref="E9:E14"/>
    <mergeCell ref="G55:H55"/>
    <mergeCell ref="G56:H56"/>
    <mergeCell ref="G57:H57"/>
    <mergeCell ref="G6:H6"/>
    <mergeCell ref="G7:H7"/>
    <mergeCell ref="G45:H45"/>
    <mergeCell ref="G50:H50"/>
    <mergeCell ref="G51:H51"/>
    <mergeCell ref="G49:H49"/>
    <mergeCell ref="G48:H48"/>
    <mergeCell ref="G40:H40"/>
    <mergeCell ref="G41:H41"/>
    <mergeCell ref="G42:H42"/>
    <mergeCell ref="G43:H43"/>
    <mergeCell ref="G44:H44"/>
    <mergeCell ref="G33:H33"/>
    <mergeCell ref="G36:H36"/>
    <mergeCell ref="G37:H37"/>
    <mergeCell ref="G38:H38"/>
    <mergeCell ref="G22:H22"/>
    <mergeCell ref="G19:H19"/>
    <mergeCell ref="G20:H20"/>
    <mergeCell ref="G21:H21"/>
    <mergeCell ref="G39:H39"/>
    <mergeCell ref="J24:J25"/>
    <mergeCell ref="G15:H16"/>
    <mergeCell ref="I15:I16"/>
    <mergeCell ref="J15:J16"/>
    <mergeCell ref="K15:K16"/>
    <mergeCell ref="L9:L10"/>
    <mergeCell ref="M9:M10"/>
    <mergeCell ref="L15:L16"/>
    <mergeCell ref="M15:M16"/>
    <mergeCell ref="I9:I10"/>
    <mergeCell ref="J9:J10"/>
    <mergeCell ref="K9:K10"/>
    <mergeCell ref="G10:H10"/>
    <mergeCell ref="G11:H11"/>
    <mergeCell ref="G12:H12"/>
    <mergeCell ref="G13:H13"/>
  </mergeCells>
  <phoneticPr fontId="12" type="noConversion"/>
  <conditionalFormatting sqref="E4">
    <cfRule type="cellIs" dxfId="73" priority="5" operator="equal">
      <formula>"No"</formula>
    </cfRule>
  </conditionalFormatting>
  <conditionalFormatting sqref="E6">
    <cfRule type="cellIs" dxfId="72" priority="4" operator="equal">
      <formula>"No"</formula>
    </cfRule>
  </conditionalFormatting>
  <conditionalFormatting sqref="K6:K8 K22:K24 K26 K30:K31 K41 K49:K50 K52 K54">
    <cfRule type="cellIs" dxfId="71" priority="128" operator="equal">
      <formula>#REF!</formula>
    </cfRule>
    <cfRule type="cellIs" dxfId="70" priority="126" operator="equal">
      <formula>#REF!</formula>
    </cfRule>
    <cfRule type="cellIs" dxfId="69" priority="127" operator="equal">
      <formula>#REF!</formula>
    </cfRule>
  </conditionalFormatting>
  <conditionalFormatting sqref="K9">
    <cfRule type="cellIs" dxfId="68" priority="18" operator="equal">
      <formula>#REF!</formula>
    </cfRule>
    <cfRule type="cellIs" dxfId="67" priority="19" operator="equal">
      <formula>#REF!</formula>
    </cfRule>
    <cfRule type="cellIs" dxfId="66" priority="20" operator="equal">
      <formula>#REF!</formula>
    </cfRule>
  </conditionalFormatting>
  <conditionalFormatting sqref="K11:K15">
    <cfRule type="cellIs" dxfId="65" priority="6" operator="equal">
      <formula>#REF!</formula>
    </cfRule>
    <cfRule type="cellIs" dxfId="64" priority="7" operator="equal">
      <formula>#REF!</formula>
    </cfRule>
    <cfRule type="cellIs" dxfId="63" priority="8" operator="equal">
      <formula>#REF!</formula>
    </cfRule>
  </conditionalFormatting>
  <conditionalFormatting sqref="K17:K21">
    <cfRule type="cellIs" dxfId="62" priority="2" operator="equal">
      <formula>#REF!</formula>
    </cfRule>
    <cfRule type="cellIs" dxfId="61" priority="3" operator="equal">
      <formula>#REF!</formula>
    </cfRule>
    <cfRule type="cellIs" dxfId="60" priority="1" operator="equal">
      <formula>#REF!</formula>
    </cfRule>
  </conditionalFormatting>
  <conditionalFormatting sqref="K25">
    <cfRule type="cellIs" dxfId="59" priority="39" operator="equal">
      <formula>#REF!</formula>
    </cfRule>
    <cfRule type="cellIs" dxfId="58" priority="40" operator="equal">
      <formula>#REF!</formula>
    </cfRule>
    <cfRule type="cellIs" dxfId="57" priority="41" operator="equal">
      <formula>#REF!</formula>
    </cfRule>
  </conditionalFormatting>
  <conditionalFormatting sqref="K27:K29">
    <cfRule type="cellIs" dxfId="56" priority="42" operator="equal">
      <formula>#REF!</formula>
    </cfRule>
    <cfRule type="cellIs" dxfId="55" priority="44" operator="equal">
      <formula>#REF!</formula>
    </cfRule>
    <cfRule type="cellIs" dxfId="54" priority="43" operator="equal">
      <formula>#REF!</formula>
    </cfRule>
  </conditionalFormatting>
  <conditionalFormatting sqref="K32:K33">
    <cfRule type="cellIs" dxfId="53" priority="54" operator="equal">
      <formula>#REF!</formula>
    </cfRule>
    <cfRule type="cellIs" dxfId="52" priority="55" operator="equal">
      <formula>#REF!</formula>
    </cfRule>
    <cfRule type="cellIs" dxfId="51" priority="56" operator="equal">
      <formula>#REF!</formula>
    </cfRule>
  </conditionalFormatting>
  <conditionalFormatting sqref="K36:K40">
    <cfRule type="cellIs" dxfId="50" priority="46" operator="equal">
      <formula>#REF!</formula>
    </cfRule>
    <cfRule type="cellIs" dxfId="49" priority="47" operator="equal">
      <formula>#REF!</formula>
    </cfRule>
    <cfRule type="cellIs" dxfId="48" priority="45" operator="equal">
      <formula>#REF!</formula>
    </cfRule>
  </conditionalFormatting>
  <conditionalFormatting sqref="K42:K45">
    <cfRule type="cellIs" dxfId="47" priority="95" operator="equal">
      <formula>#REF!</formula>
    </cfRule>
    <cfRule type="cellIs" dxfId="46" priority="96" operator="equal">
      <formula>#REF!</formula>
    </cfRule>
    <cfRule type="cellIs" dxfId="45" priority="97" operator="equal">
      <formula>#REF!</formula>
    </cfRule>
  </conditionalFormatting>
  <conditionalFormatting sqref="K48">
    <cfRule type="cellIs" dxfId="44" priority="87" operator="equal">
      <formula>#REF!</formula>
    </cfRule>
    <cfRule type="cellIs" dxfId="43" priority="88" operator="equal">
      <formula>#REF!</formula>
    </cfRule>
    <cfRule type="cellIs" dxfId="42" priority="89" operator="equal">
      <formula>#REF!</formula>
    </cfRule>
  </conditionalFormatting>
  <conditionalFormatting sqref="K51">
    <cfRule type="cellIs" dxfId="41" priority="36" operator="equal">
      <formula>#REF!</formula>
    </cfRule>
    <cfRule type="cellIs" dxfId="40" priority="37" operator="equal">
      <formula>#REF!</formula>
    </cfRule>
    <cfRule type="cellIs" dxfId="39" priority="38" operator="equal">
      <formula>#REF!</formula>
    </cfRule>
  </conditionalFormatting>
  <conditionalFormatting sqref="K53">
    <cfRule type="cellIs" dxfId="38" priority="48" operator="equal">
      <formula>#REF!</formula>
    </cfRule>
    <cfRule type="cellIs" dxfId="37" priority="49" operator="equal">
      <formula>#REF!</formula>
    </cfRule>
    <cfRule type="cellIs" dxfId="36" priority="50" operator="equal">
      <formula>#REF!</formula>
    </cfRule>
  </conditionalFormatting>
  <conditionalFormatting sqref="K55:K57">
    <cfRule type="cellIs" dxfId="35" priority="81" operator="equal">
      <formula>#REF!</formula>
    </cfRule>
    <cfRule type="cellIs" dxfId="34" priority="82" operator="equal">
      <formula>#REF!</formula>
    </cfRule>
    <cfRule type="cellIs" dxfId="33" priority="83" operator="equal">
      <formula>#REF!</formula>
    </cfRule>
  </conditionalFormatting>
  <dataValidations count="1">
    <dataValidation type="list" allowBlank="1" showInputMessage="1" showErrorMessage="1" sqref="K11:K15 K17:K33 K48:K57 K6:K9 K36:K45" xr:uid="{ED9BC394-32B7-4198-B9CC-217227217846}">
      <formula1>$K$61:$K$64</formula1>
    </dataValidation>
  </dataValidations>
  <pageMargins left="0.23622047244094491" right="0.23622047244094491" top="0.74803149606299213" bottom="0.74803149606299213" header="0.31496062992125984" footer="0.31496062992125984"/>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Intro</vt:lpstr>
      <vt:lpstr>TSR</vt:lpstr>
      <vt:lpstr>Traceability</vt:lpstr>
      <vt:lpstr>DS - Authentication</vt:lpstr>
      <vt:lpstr>DS - Audit</vt:lpstr>
      <vt:lpstr>DS - Crypto</vt:lpstr>
      <vt:lpstr>DS - Main</vt:lpstr>
      <vt:lpstr>DS - ASLR</vt:lpstr>
      <vt:lpstr>DS - Scenarios</vt:lpstr>
      <vt:lpstr>DS - E2E Interfaces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Thiplekha</dc:creator>
  <cp:keywords/>
  <dc:description/>
  <cp:lastModifiedBy>Trevor Burke</cp:lastModifiedBy>
  <cp:revision/>
  <dcterms:created xsi:type="dcterms:W3CDTF">2019-09-20T03:03:06Z</dcterms:created>
  <dcterms:modified xsi:type="dcterms:W3CDTF">2024-09-10T03:10:57Z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2024-07-19T02:26:30Z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9c43a6b7-2bd2-4089-a798-7f2654640525</vt:lpwstr>
  </property>
  <property fmtid="{D5CDD505-2E9C-101B-9397-08002B2CF9AE}" pid="8" name="MSIP_Label_40c15abd-c727-4d65-8c9b-7b89f3a8c37e_ContentBits">
    <vt:lpwstr>3</vt:lpwstr>
  </property>
</Properties>
</file>